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RIESGOS'!$A$7:$V$53</definedName>
    <definedName name="Z_2ADA9B42_7E63_4FBF_BB74_2356C182598B_.wvu.FilterData" localSheetId="5" hidden="1">'PLAN DE RIESGOS'!$A$7:$V$53</definedName>
    <definedName name="Z_7F4E59C1_F56E_4AC9_A342_EB4683C48EAC_.wvu.FilterData" localSheetId="5" hidden="1">'PLAN DE RIESGOS'!$A$7:$V$53</definedName>
    <definedName name="Z_978483BC_D409_474F_A945_365507990453_.wvu.FilterData" localSheetId="5" hidden="1">'PLAN DE RIESGOS'!$A$7:$V$53</definedName>
    <definedName name="Z_AA0AED99_B4F4_4F82_B0CA_F3B33A149D14_.wvu.FilterData" localSheetId="5" hidden="1">'PLAN DE RIESGOS'!$A$7:$V$53</definedName>
    <definedName name="Z_B8197E9B_374A_40CA_BCB1_E5DADF289B8D_.wvu.FilterData" localSheetId="5" hidden="1">'PLAN DE RIESGOS'!$A$7:$V$53</definedName>
    <definedName name="Z_CB169CDE_3FA6_4436_B63C_9DE71E9E3051_.wvu.FilterData" localSheetId="5" hidden="1">'PLAN DE RIESGOS'!$A$7:$V$53</definedName>
    <definedName name="Z_D87BDF36_AB57_4A56_9F10_95B1FB3495CB_.wvu.FilterData" localSheetId="5" hidden="1">'PLAN DE RIESGOS'!$A$7:$V$53</definedName>
    <definedName name="Z_E2F483C2_C1C0_489F_9AF6_CED6E77FAD93_.wvu.FilterData" localSheetId="5" hidden="1">'PLAN DE RIESGOS'!$A$7:$V$53</definedName>
    <definedName name="Z_E594A590_409F_49B4_A9C2_8C56106A0C05_.wvu.FilterData" localSheetId="5" hidden="1">'PLAN DE RIESGOS'!$A$7:$V$53</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<sst xmlns="http://schemas.openxmlformats.org/spreadsheetml/2006/main" count="1055" uniqueCount="566">
  <si>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</si>
  <si>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</si>
  <si>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</si>
  <si>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</si>
  <si>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</si>
  <si>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</si>
  <si>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</si>
  <si>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</si>
  <si>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</si>
  <si>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</si>
  <si>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</si>
  <si>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</si>
  <si>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</si>
  <si>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</si>
  <si>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</si>
  <si>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</si>
  <si>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</si>
  <si>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</si>
  <si>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</si>
  <si>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</si>
  <si>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</si>
  <si>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</si>
  <si>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</si>
  <si>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</si>
  <si>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</si>
  <si>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</si>
  <si>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</si>
  <si>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</si>
  <si>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</si>
  <si>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</si>
  <si>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</si>
  <si>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</si>
  <si>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</si>
  <si>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</si>
  <si>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</si>
  <si>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</si>
  <si>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</si>
  <si>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</si>
  <si>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</si>
  <si>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</si>
  <si>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</si>
  <si>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</si>
  <si>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</si>
  <si>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</si>
  <si>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</si>
  <si>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</si>
  <si>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</si>
  <si>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</si>
  <si>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</si>
  <si>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</si>
  <si>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</si>
  <si>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</si>
  <si>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</si>
  <si>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</si>
  <si>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</si>
  <si>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</si>
  <si>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</si>
  <si>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</si>
  <si>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</si>
  <si>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</si>
  <si>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</si>
  <si>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</si>
  <si>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</si>
  <si>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</si>
  <si>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</si>
  <si>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</si>
  <si>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</si>
  <si>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</si>
  <si>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</si>
  <si>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</si>
  <si>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</si>
  <si>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</si>
  <si>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</si>
  <si>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</si>
  <si>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</si>
  <si>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 xml:space="preserve">DEBILIDADES EN LA MEDICION DEL PROCESO </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</si>
  <si>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</si>
  <si>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</si>
  <si>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</si>
  <si>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</si>
  <si>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</si>
  <si>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</si>
  <si>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</si>
  <si>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</si>
  <si>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</si>
  <si>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</si>
  <si>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</si>
  <si>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</si>
  <si>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</si>
  <si>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</si>
  <si>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</si>
  <si>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</si>
  <si>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</si>
  <si>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</si>
  <si>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</si>
  <si>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</si>
  <si>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Reducir el Riesgo, Evitar, Compartir o Transferir el Riesgo</t>
  </si>
  <si>
    <t>Asumir el Riesgo, Reducir el Riesgo</t>
  </si>
  <si>
    <t>NO SE EVIDENCIA TOMAS DE ACCIONES DE MEJORA FRENTE A LOS INFORMES DE MONITOREO DE EQUIPOS DE COMPUTO PRESENTADOS TRIMESTRALMENTE AL JEFE DE LA OFICINA ASESORA DE PLANEACIÓN Y SISTEMAS.</t>
  </si>
  <si>
    <t>NO SE DEJAN REGISTROS DE LAS ACCIONES INTERNAS QUE LA OFICINA TOMA CON LOS INFORMES QUE SE ENTREGAN AL JEFE DE LA OFICINA ASESORA DE PLANEACION Y SISTEMAS</t>
  </si>
  <si>
    <t>PERDIDA DE TIEMPO POR PARTE DE LOS FUNCIONARIOS AL INGRESAR A PÁGINAS NO AUTORIZADAS.</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</si>
  <si>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</si>
  <si>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</si>
  <si>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</si>
  <si>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</si>
  <si>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</si>
  <si>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</si>
  <si>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</si>
  <si>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</si>
  <si>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</si>
  <si>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POSIBLE CONSTRUCCIÓN DE LA DOFA DE MANERA INADECUADA</t>
  </si>
  <si>
    <t>QUE SE INCUMPLA CON LAS POLITICAS DE SEGURIDAD DE LA ENTIDAD</t>
  </si>
  <si>
    <t>No. DE PROCEDIMIENTOS ACTUALIZADOS/No. DE PROCEDIMIENTOS A ACTUALIZAR</t>
  </si>
  <si>
    <t>CA07014-P</t>
  </si>
  <si>
    <t>CA07114-P</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</si>
  <si>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</si>
  <si>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</si>
  <si>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</si>
  <si>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</si>
  <si>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</si>
  <si>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</si>
  <si>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</si>
  <si>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</si>
  <si>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</si>
  <si>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</si>
  <si>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</si>
  <si>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</si>
  <si>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</si>
  <si>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</si>
  <si>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</si>
  <si>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</si>
  <si>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</si>
  <si>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</si>
  <si>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</si>
  <si>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</si>
  <si>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</si>
  <si>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</si>
  <si>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</si>
  <si>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</si>
  <si>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</si>
  <si>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</si>
  <si>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</si>
  <si>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</si>
  <si>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</si>
  <si>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</si>
  <si>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</si>
  <si>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 xml:space="preserve">No DE CORREOS ENVIADOS/ No DE CORREOS A ENVIAR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</si>
  <si>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</si>
  <si>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</si>
  <si>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</si>
  <si>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</si>
  <si>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</si>
  <si>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</si>
  <si>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</si>
  <si>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</si>
  <si>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</si>
  <si>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</si>
  <si>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</si>
  <si>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</si>
  <si>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</si>
  <si>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</si>
  <si>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ORGANIZAR EL ARCHIVO DE GESTION DEL PROCESO DE ACUERDO A LA TRD ASIGNADA </t>
  </si>
  <si>
    <t>DARLE CUMPLIMIENTO AL CRONOGRAMA ESTABLECIDO PARA LA ACTUALIZACION DE LOS DOCUMENTOS DEL SIG.</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</si>
  <si>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</si>
  <si>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</si>
  <si>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</si>
  <si>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</si>
  <si>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</si>
  <si>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</si>
  <si>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</si>
  <si>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</si>
  <si>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</si>
  <si>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</si>
  <si>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</si>
  <si>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</si>
  <si>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</si>
  <si>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</si>
  <si>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</si>
  <si>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</si>
  <si>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</si>
  <si>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</si>
  <si>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</si>
  <si>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</si>
  <si>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</si>
  <si>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</si>
  <si>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</si>
  <si>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</si>
  <si>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</si>
  <si>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</si>
  <si>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</si>
  <si>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</si>
  <si>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</si>
  <si>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</si>
  <si>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</si>
  <si>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</si>
  <si>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</si>
  <si>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</si>
  <si>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</si>
  <si>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</si>
  <si>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</si>
  <si>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</si>
  <si>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</si>
  <si>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</si>
  <si>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</si>
  <si>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</si>
  <si>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</si>
  <si>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</si>
  <si>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</si>
  <si>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</si>
  <si>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</si>
  <si>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</si>
  <si>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</si>
  <si>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</si>
  <si>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</si>
  <si>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</si>
  <si>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</si>
  <si>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</si>
  <si>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</si>
  <si>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</si>
  <si>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</si>
  <si>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</si>
  <si>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</si>
  <si>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</si>
  <si>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</si>
  <si>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</si>
  <si>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</si>
  <si>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</si>
  <si>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</si>
  <si>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</si>
  <si>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</si>
  <si>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</si>
  <si>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</si>
  <si>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</si>
  <si>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</si>
  <si>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</si>
  <si>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</si>
  <si>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</si>
  <si>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</si>
  <si>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</si>
  <si>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</si>
  <si>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</si>
  <si>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</si>
  <si>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</si>
  <si>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</si>
  <si>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CA01316-P</t>
  </si>
  <si>
    <t>Se evidencia que el proceso cuenta  con el software   necesario para  realizar determinadas tareas de acuerdo a las necesidades de la persona  sin embargo se hace necesario revisar las licencias del software instalados en cada ordenador.</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</si>
  <si>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</si>
  <si>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</si>
  <si>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</si>
  <si>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</si>
  <si>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</si>
  <si>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</si>
  <si>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</si>
  <si>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</si>
  <si>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</si>
  <si>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</si>
  <si>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</si>
  <si>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</si>
  <si>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No DE APLICATIVOS ACTUALIZADOS/No DE APLICATIVOS A ACTUALIZAR </t>
  </si>
  <si>
    <t xml:space="preserve">ACTUALIZAR LAS TRD DE LAS DIVISIONES EN EL PROGRAMA DE CORRESPONDENCIA ORFEO </t>
  </si>
  <si>
    <t>26/11/2015
R(31-05-2016)</t>
  </si>
  <si>
    <t xml:space="preserve">JEFE OFICINA ASESORA DE PLANEACIÓN Y SISTEMAS/ PROFESIONAL 3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</si>
  <si>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</si>
  <si>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</si>
  <si>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</si>
  <si>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</si>
  <si>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</si>
  <si>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</si>
  <si>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</si>
  <si>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CA01317-P</t>
  </si>
  <si>
    <t xml:space="preserve">Diseñar y poner en marcha el plan que permita ejercer un mayor control y atención de las quejas a nivel nacional. </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</si>
  <si>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</si>
  <si>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</si>
  <si>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</si>
  <si>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</si>
  <si>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</si>
  <si>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</si>
  <si>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INCREMENTO EN EL NÚMERO DE PQRSD A NIVEL NACIONAL </t>
  </si>
  <si>
    <t>JEFE GIT GESTION DOCUMENTAL/ PROFESIONAL 1</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</si>
  <si>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</si>
  <si>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</si>
  <si>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</si>
  <si>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</si>
  <si>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</si>
  <si>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</si>
  <si>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</si>
  <si>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</si>
  <si>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</si>
  <si>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</si>
  <si>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</si>
  <si>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</si>
  <si>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</si>
  <si>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</si>
  <si>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</si>
  <si>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REALIZAR UNA ADECUADA Y COMPLETA REVISIÓN Y ACTUALIZACIÓN DE INDICADRES DE GESTIÓN DEL PROCESO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</si>
  <si>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</si>
  <si>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</si>
  <si>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</si>
  <si>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</si>
  <si>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</si>
  <si>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</si>
  <si>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</si>
  <si>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</si>
  <si>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</si>
  <si>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</si>
  <si>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</si>
  <si>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</si>
  <si>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</si>
  <si>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</si>
  <si>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</si>
  <si>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</si>
  <si>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</si>
  <si>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REALIZAR MESA DE TRABAJO CON SECRETARIO GENERAL, COORDINADOR DE SERVICIOS ADMINISTRATIVOS; PARA ESTIPULAR FECHA DE CUMPLIMIENTO  DE LA INSTALACIÓN DE LA MAQUINA PARA LA ELABORACIÓN DE LOS CARNETS</t>
  </si>
  <si>
    <t xml:space="preserve">25/11/2016
R ( 20-03-2017) </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</si>
  <si>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</si>
  <si>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</si>
  <si>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</si>
  <si>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</si>
  <si>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</si>
  <si>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</si>
  <si>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</si>
  <si>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</si>
  <si>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</si>
  <si>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</si>
  <si>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</si>
  <si>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</si>
  <si>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</si>
  <si>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</si>
  <si>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</si>
  <si>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</si>
  <si>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</si>
  <si>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</si>
  <si>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</si>
  <si>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</si>
  <si>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</si>
  <si>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</si>
  <si>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</si>
  <si>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</si>
  <si>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</si>
  <si>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</si>
  <si>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</si>
  <si>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</si>
  <si>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</si>
  <si>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</si>
  <si>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</si>
  <si>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</si>
  <si>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</si>
  <si>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</si>
  <si>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</si>
  <si>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</si>
  <si>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</si>
  <si>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</si>
  <si>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</si>
  <si>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</si>
  <si>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</si>
  <si>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</si>
  <si>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</si>
  <si>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</si>
  <si>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</si>
  <si>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</si>
  <si>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</si>
  <si>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</si>
  <si>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</si>
  <si>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</si>
  <si>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</si>
  <si>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</si>
  <si>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</si>
  <si>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</si>
  <si>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</si>
  <si>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</si>
  <si>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</si>
  <si>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</si>
  <si>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</si>
  <si>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</si>
  <si>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</si>
  <si>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</si>
  <si>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</si>
  <si>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</si>
  <si>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</si>
  <si>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</si>
  <si>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</si>
  <si>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</si>
  <si>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</si>
  <si>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</si>
  <si>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</si>
  <si>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</si>
  <si>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</si>
  <si>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</si>
  <si>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</si>
  <si>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</si>
  <si>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</si>
  <si>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</si>
  <si>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</si>
  <si>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</si>
  <si>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ACTUALZAR EL PROCEDIMIENTO RAMITE DE TUTELA POR CONCEPTOS DE SERVICIOS DE SALUD MIGSSSPSPT30, DONDE SE INCLUYA ACTIVIDADES DE LOS TRAMITES (DESACATO Y  SANCIÓN) </t>
  </si>
  <si>
    <t xml:space="preserve">RESOLUCIÓN DE APROBACIÓN DEL PROCEDIMIENTO.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</si>
  <si>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</si>
  <si>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</si>
  <si>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</si>
  <si>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</si>
  <si>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</si>
  <si>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</si>
  <si>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</si>
  <si>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</si>
  <si>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</si>
  <si>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</si>
  <si>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</si>
  <si>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</si>
  <si>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</si>
  <si>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</si>
  <si>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</si>
  <si>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</si>
  <si>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</si>
  <si>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</si>
  <si>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</si>
  <si>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</si>
  <si>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</si>
  <si>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</si>
  <si>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</si>
  <si>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</si>
  <si>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</si>
  <si>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</si>
  <si>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</si>
  <si>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</si>
  <si>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</si>
  <si>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</si>
  <si>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</si>
  <si>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</si>
  <si>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</si>
  <si>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</si>
  <si>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</si>
  <si>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</si>
  <si>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</si>
  <si>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</si>
  <si>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</si>
  <si>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</si>
  <si>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</si>
  <si>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</si>
  <si>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</si>
  <si>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</si>
  <si>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</si>
  <si>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</si>
  <si>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</si>
  <si>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</si>
  <si>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</si>
  <si>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</si>
  <si>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</si>
  <si>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</si>
  <si>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</si>
  <si>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</si>
  <si>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 xml:space="preserve">SOLICITAR A TRAVES DE OFICIO A DIRECCION GENERAL EL FUNCIONARIO RESPONSABLE DEL MANEJO DEL ARCHIVO DEL PROCESO </t>
  </si>
  <si>
    <t xml:space="preserve">OFICIO ENVIADO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</si>
  <si>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</si>
  <si>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</si>
  <si>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</si>
  <si>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RELIZAR MESA DE TRABAJO CON EL LIDER RESPONSABLE DE LAS AUDITORIAS DE LA ENTIDAD PARA L ELABORACION DEL DOCUMENTO COMO RESPONSABLE DE LA OFICINA DE PLANEACION Y DAR TRAMITE A LA ELIMINACION DEL PROCEDIMIENTO EN RESPONSABILIDAD DE LA OFICNA DE CONTROL INTERNO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</si>
  <si>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</si>
  <si>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</si>
  <si>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</si>
  <si>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</si>
  <si>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</si>
  <si>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</si>
  <si>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 xml:space="preserve">SEGUIMIENTO REALIZADO AL PRODUCTO NO CONFORME/ SEGUIMIENTO A REALIZAR AL PRODUCTO NO CONFORME </t>
  </si>
  <si>
    <t xml:space="preserve">AL EFECTUAR EL SEGUIMIENTO AL PRODUCTO Y O SERVICIO NO CONFORME SELECCIONAR Y EVIDENCIAR  LOS  PRODUCTOS NO CONFORMES IDENTIFICADOS DE MANERA  REITERATIVA ESTABLECIENDO UNA NO CONFORMIDAD POR LA MISMOS. ESTABLECER EN EL PROCEDIMIENTO QUE LOS PRODUCTOS O SERVCIOS NO CONFORMES QUE TENGAN MAS DE UN AÑO DEBEN LEVANTARSE LA NO CONFORMIDAD.    </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</si>
  <si>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</si>
  <si>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</si>
  <si>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</si>
  <si>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REALIZAR MESAS DE TRABAJO CON CADA UNOS DE LOS PROCESO PARA IDENTIFICAR LA INFORMACION MINIMA A PUBLICAR EN EL  ESQUEMA DE PUBLICACIONES </t>
  </si>
  <si>
    <t xml:space="preserve">INFORMACION PUBLICADA DE ACUERDO AL ESQUEMA DE PUBLICACIÓN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</si>
  <si>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</si>
  <si>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</si>
  <si>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</si>
  <si>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</si>
  <si>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</si>
  <si>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</si>
  <si>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SOLICITAR A LA OFICINA OPS ASESORIA SOBRE LA CREACION DEL MAPA DE RIESGO PARA EL PROCESO PARA LA IDENTIFICACION DEL RIESGO</t>
  </si>
  <si>
    <t>P</t>
  </si>
  <si>
    <t>SUBDIRECTOR PRESTACIONES SOCIALES/SECRETARIA</t>
  </si>
  <si>
    <t xml:space="preserve">DISPONER LAS CARPETAS DE LOS CONTRATOS  EN EL SEGUIMIENTO AL PLAN DE MEJORAMIENTO CORRESPONDIENTE AL SEGUNDO TRIMESTRE EN CUMPLIMIENTO A LA ACCIÓN DE LIQUIDACIÓN DE CONTRATOS  DE LA VIGENCIA </t>
  </si>
  <si>
    <t>T</t>
  </si>
  <si>
    <t xml:space="preserve">No DE CARPETAS DE CONTRATO PRESENTADAS/ No  DE CARPETAS PENDIENTES POR PRESENTAR </t>
  </si>
  <si>
    <t>CA01917-P</t>
  </si>
  <si>
    <t xml:space="preserve">Se realizó las modificaciones a la guia politica de administración del riesgo, de acuerdo a los lineamientos del DAFP, con fecha del mes de diciembre, se realizó el levantamiento de los riesgos con cada uno de los procesos, se está a la espera de creación de comité de control interno para su presentación y posterior aprobación, este doucumento se encuentra en equipo de computo de funcionaria encargada de la administración de los Riesgos en OPS- </t>
  </si>
  <si>
    <t xml:space="preserve">El procedimiento se encuentra en ajustes luego de la revisión tecnica del documento.  </t>
  </si>
  <si>
    <t>En el I Trimestre de 2018 se dispuso al proceso de seguimiento y Evaluación Independiente, las carpetas de los contratos cumplimiendo con la acción de liquidación de contratos  de la vigencia 2014 así: Contrato 003 de 2014, 014 de 2014, 021 de 2014, 030 de 2014, 017 de 2014, Contrato 024 de 2014, 065 de 204, 024 de 2014,Contrato 036 de 2014, 049 de 2014, Contratos 041 de 2014,  042 de 2014,  043 de 2014,  032 de 2014,  033 de 2014. El proceso de seguimiento y Evaluación Independiente  reviso cada uno de los expedientes contractuales arriba citados desde el III Trimestre de la vigencia 2017 el mismo proceso evidencio la liquidacion, Sin embargo no considera eficaz la accion. Es importante que el proceso de Evaluación Independiente informe al procesos de asistencia Juridica las razones por las cuales no cierra la presente No conformidad Potencial.</t>
  </si>
  <si>
    <t xml:space="preserve">se ha solicitado mediante correo electronico indirai@fondo al GIT Gestion Servicios administrativos la asignacion de la maquina elaboradora de carnet y a la fecha no se obtiene respuesta de su parte. </t>
  </si>
  <si>
    <t xml:space="preserve">la ficha de caracterizacion del proceso Gestion Servicios de Salud fue devuelta por la oficina OPS para ajustes los cuales ya se le realizaton y esta a la espera de revision, se puede evidenciar en el computador de la funcionaria encargada de la calidad del proceso. </t>
  </si>
  <si>
    <t xml:space="preserve">mediante correo electronico indirai@fondo del 18 de Diciembre del 2017 fue enviado el procedimiento tramite de tutela por servicios de Salud para ser presentado a comité, mas sin  embargo fueron solicitados unos ajustes por parte del Subdirector de Prestadciones Sociales lo cual se encuentra en tramite </t>
  </si>
  <si>
    <t xml:space="preserve">se realizo el tramite de asignacion y a a fecha se encuentran asignados correctamente, se puede envidenciar en las bandejas de orfeos del Subdiector de Prestaciones Sociales y el Coordinador de Prestaciones Economicas </t>
  </si>
  <si>
    <t xml:space="preserve">el dia 24 de Marzo se radicó en OPS, para revisión tecnica los indicadores de Gestión del proceso,  evidencia se encuentra consignada en correo electronico y/o equipo de computo de funcionario encargado del proceso Medición y Mejora, CarlosH </t>
  </si>
  <si>
    <t xml:space="preserve">en el mes de enero del 2018 se realizo mesa de trabajo con la funcionaria de la oficina OPS encargada de la matriz de Riesgo en la cual se definio la parte de anticorrupcion. Se puede evidenciar en la oficina OPS con la funcionaria encargada. </t>
  </si>
  <si>
    <t>CA02215-P</t>
  </si>
  <si>
    <t>POSIBLE MEDICIÓN INADECUADA DEL INDICADOR ESTRATÉGICO DEL PROCESO GESTIÓN FINANCIERA</t>
  </si>
  <si>
    <t>Se efectuó solicitud de actualización de las TRD de la Subdirección Financiera mediante memorandos No. SFI-20184000023223 del 02 de marzo de 2018 y SFI-20184000029673 del 21 de marzo de 2018. Queda pendiente efectuar mesa de trabajo con el GIT de Atención al Ciudadano y Gestión Documental en el mes de mayo de 2018 de acuerdo a cronograma establecido en Memorando No. GUD -20182200019653 del 22 de Febrero de 2018.Las evidencias se encuentran en la carpeta soporte de la Subdirección Financiera - EVIDENCIAS PLANES SISTEMA INTEGRAL DE GESTIÓN.</t>
  </si>
  <si>
    <t>Se efectuó la solicitud de creación de 03 indicadores Estratégicos de la Subdirección Financiera y se entregaron a la Oficina Asesora de Planeación y Sistemas el dia 27 de Marzo de 2018; así mismo mediante Memorando No. SFI-20184000022603 del 01 de Marzo de 2018 se propusieron 04 indicadores para el GIT de Contabilidad para su correspondiente revisión y definición. Las evidencias se encuentran en la carpeta soporte de la Subdirección Financiera - EVIDENCIAS PLANES SISTEMA INTEGRAL DE GESTIÓN.</t>
  </si>
  <si>
    <t>No se ha efectuado avance en esta actividad, en razón a que se encuentra pendiente efectuar reunión al interior del proceso de los Coordinadores GIT de Contabilidad y GIT Tesorería con la Subdirectora Financiera, para definir la fecha de presentación de las conciliaciones bancarias del GIT de Contabilidad al GIT de Tesorería, dadas las cargas laborales que existen en el área Contable.</t>
  </si>
  <si>
    <t>Se  solicitó   la capacitacion   mediante  memorandos   20174200072933  con fecha   28-07-2017   y  se  reiteró  nuevamente    mediante  memorando 2017420085693 de  fecha   11-09-2017, así mismo se realizó capacitación del archivo de Gestión a los funcionarios encargados del GIT de Contabilidad mediante Circular GUD-20182200000444 del 12 de marzo de 2018 en la cual se citó al personal descrito para la capacitación en la fecha 16 de marzo de 2018.  La evidencia se encuentra en el registro de asistencia de Actas del GIT de Atención al Ciudadano y Gestión Documental.</t>
  </si>
  <si>
    <t>El proceso de Atención al Ciudadano en compañía de los asesores de Dirección General esta adelantando un proceso de seguimiento mes a mes del año 2017 y 2018 de las quejas en cada una de las Divisones, en el cual se realiza una comparación para validar donde se esta generando la falla en la demora de respuestas en algunas de las quejas presentadas por los ciudadanos. De igual forma se esta realizando un seguimiento diario en donde se envía correo a cada una de las Divisones para su respectiva gestión y seguimiento a las quejas que se encuentran abiertas. Evidencia consignada en los equipos de los funcionarios Yerime Gómez reina y Francisco Rangel Camacho.</t>
  </si>
  <si>
    <t>El proceso de atencion al ciudado realizo la adecuación del Call center con los equipos de computo y telefonos para realizar la debida gestión a las llamadas entrantes, cabe anotar que en este momento funciona como Unidad Piloto de PQRSD según directrices establecidas por los asesores de Dirección General.</t>
  </si>
  <si>
    <t>El proceso de Gestion Documental elaboró un cronograma por medio de memorando 20172200019653 para iniciar  las mesas de trabajo,  esta programada dicha mesa para  el 9 de abril con la oficina de prestaciones economicas para tratar las trd de los puntos administrativos fuera de bogotá, evidencia consignada en la carpeta 220 5202 actualizacion tablas de retencion  2018.</t>
  </si>
  <si>
    <t>el proceso de Gestion Documental envio a revision tecnica la ELABORACION DE  UNA GUIA PARA LA RECUPERACIÓN DE DOCUMENTOS DETERIORADOS POR INUNDACIONES,el dia 19/12/2017,  el revisor tecnico el 17/02/2018 solicito la unificacion de dicha guia al plan de conservacion documental, por tratarse del mismo tema,  evidencia consignada en el equipo de computo del profesional Jair Camacho.</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</si>
  <si>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</si>
  <si>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</si>
  <si>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</si>
  <si>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No se ha iniciado la ejecución de la meta</t>
  </si>
  <si>
    <t xml:space="preserve">El proceso Gestión  Bienes Transferidos  esta actualmente  organizando EL ARCHIVO DE GESTION DEL PROCESO DE ACUERDO A LA TRD ASIGNADA solo falta un archivador </t>
  </si>
  <si>
    <t xml:space="preserve">Al primer trimestre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</si>
  <si>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actualmente el proceso tiene un borrador de los indicadores y se esta cambiando la caracterización del proceso para que los indicadores tengan relacion con la caracterizacion</t>
  </si>
  <si>
    <t xml:space="preserve">EL PROCESO GESTIÓN TIC´S NO HE EJECUTADO ESTA ACTIVIDAD </t>
  </si>
  <si>
    <t xml:space="preserve">EL PROCESO DE TIC´S DESARRROLlO LA FASE V. "PRUEBAS Y MANTENIMIENTO" PARA PRINCIPIO DE AÑO SERA ENVIADO A REVISION TECNICA </t>
  </si>
  <si>
    <t>El Proceso Solicito por medio de correo electronico el 06/02/2018 la inclusion de la actualizacion del Software de Seguridad, al Comité de Contratacion, evidencia que se encuentra en el correo electronico demaf@fondo</t>
  </si>
  <si>
    <t>EL PROCESO GESTIÓN TIC´S REALIZO EL PLAN DE MANTENMIENTO Y FUE ENVIADO A REVISION TECNICA</t>
  </si>
  <si>
    <t xml:space="preserve">EL PROCESO GESTION TIC´S DESARROLLO DENTRO EL PLAN DE CONTINUIDAD DE NEGOCIO EN SU TOTALIDADEL CUAL SERA ENVIADO A REVISION TECNICA </t>
  </si>
  <si>
    <t xml:space="preserve">EL PROCESO GESTION TIC´S DESARROLLO DENTRO EL PLAN DE CONTINUIDAD DE NEGOCIO EN SU TOTALIDADEL CUAL SERA ENVIADO A REVISION TECNICA PARA QUE SEA APROBADO Y LLEVAR ACABO SU IMPLEMENTACION </t>
  </si>
  <si>
    <t xml:space="preserve">EL PROCESO GESTIÓN TIC´S REALIZO EL PLAN DE MANTENMIENTO Y FUE ENVIADO A REVISION TECNICA </t>
  </si>
  <si>
    <t>Se Realizaron Mesas de trabajo de acuerdo a la programacion establecida y enviada mediante correo electronico el dia 01/02/2018, evidencia que se encuentra en el correo electronico demaf@fondo.
Esta pendiente el levantamiento de informacion con el proceso de Talento Humano, las demas evidencias del desarrollo de la actividad estan dispuesta en el esquema de publicacion y por medio de actas de reunion a cargo del Funcionario Isvan Ovalle.</t>
  </si>
  <si>
    <t>El Proceso Solicitó por medio de correo electronico el 06/02/2018 la inclusion de la actualizacion del Software de Seguridad, al Comité de Contratacion, evidencia que se encuentra en el correo electronico demaf@fondo</t>
  </si>
  <si>
    <t>Se estan realzando los ajuestes solicitados al documento Plan Estratégico por parte del revision técnico, una vexz se tengan se remitiran para su revisión.</t>
  </si>
  <si>
    <t xml:space="preserve">Se realizaron los ajustes solicitados por la revisora técnica a las fichas técnicas - Anexos del Manual con el Proceso Gestión Prestaciones Económicas, Atención al Ciudadano y Gestión Servicios de Salud, se procederá a radicar nuevamente en la Oficina Asesora de Planeación y Sisteas para su revisión y porterior aprobación </t>
  </si>
  <si>
    <t>Se esta realizando la actualización del procedimiento ESDESOPSPT14 - Formulación, Administración Y Seguimiento Del Plan Anticorrupción Y De Atención Al Ciudadano  el cual será radicado en la Oficina Asesora de Planeación y Sistemas para realizarle revisión técnica</t>
  </si>
  <si>
    <t>El grupo de trabajo de control interno, realizó los ajustes establecidos por el revisor tecnico actualmentese envió nuevamente a la oficna de planeación para la segunda revisión.</t>
  </si>
  <si>
    <t>El grupo de trabajo de control interno, solicitó mediante memorando GCI 20181100019133, de fecha 20/02/18, al director general personal para la realización de las labores que corresponden al proceso, a la fecha el mismo no ha sido contestado sin embargo el proceso se encuentra organizando el archivo de gestión vigencia 2016-2017.</t>
  </si>
  <si>
    <t xml:space="preserve">El grupo de trabajo de control interno, solicitó mediante memorando GCI 20181100030423, de fecha 22/03/18, se efectuen las gestiones para que por parte de la ofina de planeación se actualice el procedimiento y pueda ser trasladado a la oficna de planeación y sistemas teniendo en cuenta que los mismos son los que realizan la auditorias de calidad. </t>
  </si>
  <si>
    <t>El proceso seguimiento y evaluación independiente,una vez realice el seguimiento a producto y o servicios no confromes en el 2018, levantara las no conformidades correspondientes a los procesos que tengan muna año con productos no conformes.</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</si>
  <si>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</si>
  <si>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 xml:space="preserve">Esta actividad depende de la anterior. </t>
  </si>
  <si>
    <t xml:space="preserve">A la fecha del seguimiento se evidencia que proceso de Atención al Ciudadano,  esta adelantando un proceso de seguimiento mes a mes del año 2017 y 2018 de las quejas en cada una de las Divisones, en el cual se realiza una comparación para validar donde se esta generando la falla en la demora de respuestas en algunas de las quejas presentadas por los ciudadanos, asi mismo se evidencia los correos enviados por la funcionaria encargada a cada una de las diviciones de las peticiones y quejas que se encuentran abiertas para que cada divición le haga seguimiento a cada una de ellas. </t>
  </si>
  <si>
    <t xml:space="preserve">ABIERTO </t>
  </si>
  <si>
    <t>NO</t>
  </si>
  <si>
    <t>MARIA FRAGOZO</t>
  </si>
  <si>
    <t>A la fecha del seguimiento se evidencia que proceso de Atención al Ciudadano, se encuentra adecuado del call center con los equipos de computo y telefonos, sin embargo se evidencia que en el momento solo funciona como Unidad Piloto de PQRSD.</t>
  </si>
  <si>
    <t>A la fecha del seguimiento se evidencia que el proceso de Gestión Documental, y la oficina de prestaciones economicas reprogramaron para el dia 13 de abril del 2018 para tratar las trd de los puntos administrativos fuera de bogotá.</t>
  </si>
  <si>
    <t>ABIERTO</t>
  </si>
  <si>
    <t xml:space="preserve">A la fecha del seguimiento se evidencia que el proceso de Gestión Documental, realizó la unificación de laELABORACION DE  UNA GUIA PARA LA RECUPERACIÓN DE DOCUMENTOS DETERIORADOS POR INUNDACIONES,el dia 04/04/2018, al revisor tecnico. </t>
  </si>
  <si>
    <t xml:space="preserve">se evidencia que el proceso de Direccionamiento Estrategico, realizó las respectivas modificaciones la guia politica de administración del riesgo, de acuerdo a los lineamientos del DAFP, con fecha del mes de diciembre, se realizó el levantamiento de los riesgos con cada uno de los procesos, cabe resaltar que la resolución ya se encuentra  poryectada y en tramite en secretaria general para efectos de respectiva aprobación del comite de Control Interno. </t>
  </si>
  <si>
    <t xml:space="preserve">A la fecha del seguimiento se evidencia que el documento Plan Estategico se encuentran en revición tecnica por parte del funcionario encargado. </t>
  </si>
  <si>
    <t xml:space="preserve">a la fecha del seguimiento se evidencia el proceso realizó  los ajustes solicitados por la revisora técnica a las fichas técnicas - Anexos del Manual con el Proceso Gestión Prestaciones Económicas, Atención al Ciudadano y Gestión Servicios de Salud, se procederá a radicar nuevamente en la Oficina Asesora de Planeación y Sisteas para su revisión y porterior aprobación </t>
  </si>
  <si>
    <t>a la fecha del seguimiento se evidencia que el proceso se encuentra actualización del procedimiento ESDESOPSPT14 - Formulación, Administración Y Seguimiento Del Plan Anticorrupción Y De Atención Al Ciudadano  el cual será radicado en la Oficina Asesora de Planeación y Sistemas para realizarle revisión técnica</t>
  </si>
  <si>
    <t xml:space="preserve">A la fecha del seguimiento se evidencia que el proceso de Medición y Mejora, envio a revisión tecnica el 24 de marzo de 2018 el procedimiento de los indicadores de Gestión del proceso. </t>
  </si>
  <si>
    <t>A La fecha del seguimiento se evidencia  que el proceso no avanzado en esta actividad.</t>
  </si>
  <si>
    <t>se evidencia que el proceso no avanzado en esta actividad.</t>
  </si>
  <si>
    <t xml:space="preserve">A la fecha de seguimiento se evidencia que la funcionaria encargada ha solicitado, mediante correo electronico indirai@fondo al GIT Gestion Servicios administrativos la asignacion de la maquina elaboradora de carnet y a la fecha no se obtiene respuesta de su parte. </t>
  </si>
  <si>
    <t>A la fecha de seguimiento se evidencia, la ficha de caracterizacion del proceso Gestion Servicios de Salud fue devuelta por la oficina OPS para ajustes los cuales ya se le realizaton y esta a la espera de revision.</t>
  </si>
  <si>
    <t xml:space="preserve">A la fecha de seguimiento se evidencia que mediante correo electronico indirai@fondo del 18 de Diciembre del 2017 fue enviado el procedimiento tramite de tutela por servicios de Salud para ser presentado a comité, mas sin  embargo fueron solicitados unos ajustes por parte del Subdirector de Prestadciones Sociales lo cual se encuentra en tramite </t>
  </si>
  <si>
    <t>a la fecha de seguimiento se evidencia que ya se encuentra el tramite de asignaciòn correctamente del del subdirector de prestaciones sociales asi mismo  y el  Coordinador de Prestaciones Economicas.</t>
  </si>
  <si>
    <t>CERRADO</t>
  </si>
  <si>
    <t xml:space="preserve">SI SE ESTABLECE EFICACIA DE LA ACCIÒN, TENIENDO EN CUENTA QUE EL PROCESO SOLICITO AL PROCESO TICS  A TRAVÉS DE CORREO ELECTRONICO LA ASIGNACIÓN DE LA SUBDIRECCIÓN  DE PRESTACIONES SOCIALAES AL SISTEMA DE CORRESPONDENCIA ORFEO Y LA MISMA YA SE ECUENTRA EFETUADO CORRECTAMENTE EN EL AP.ICATIVO DE ORFEO.  </t>
  </si>
  <si>
    <t xml:space="preserve"> a la fecha de seguimietno se evidencia que en el mes de enero del 2018 se realizo mesa de trabajo con la funcionaria de la oficina OPS encargada de la matriz de Riesgo en la cual se definio la parte de anticorrupcion, sin embargo se esat a la espera de la aprobaciòn del comiede control interno para efectuar su identificacòn y materialziaciòn de los riesgos del proceso. </t>
  </si>
  <si>
    <t xml:space="preserve">a la fecha del seguimiento se evidencia que el procedimiento,  PEMYMOPSPT04 SEGUIMIENTO Y MEDICION A LOS PROCESOS, se encuentra en ajustes luego de la revisión tecnica por parte del funcionario encargado.  </t>
  </si>
  <si>
    <t>A la fecha de seguimiento se evidencia que el proceso de gestión de TICS no ha ejecutado esta actividad.</t>
  </si>
  <si>
    <t xml:space="preserve">A la fecha de seguimiento se evidencia que el proceso se encuentra realizando la actualización del procedimientos </t>
  </si>
  <si>
    <t>A la fecha de seguimiento se evidencia que el proceso  Solicito por medio de correo electronico el 06/02/2018 la inclusion de la actualizacion del Software de Seguridad, al Comité de Contratacion.</t>
  </si>
  <si>
    <t xml:space="preserve">A la fecha del seguimiento se evidencia que el procedimiento se encuentra en revisión tecnica. </t>
  </si>
  <si>
    <t xml:space="preserve">A la fecha del seguimiento se evidencia que el proceso de Direccionamiento Estrategico,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 trimestre del año 2018 los procesos que aun mantienen actividades en el Plan logren culminar las mismas y de esta manera poder culminar satisfactoriamente la actualización del MECI 2014. </t>
  </si>
  <si>
    <t>A la fecha de seguimiento se evidencia que el proceso de gestión de TICS, solicitó la inclusión de la actualización del del Software de Seguridad, al Comité de Contratacion.</t>
  </si>
  <si>
    <t xml:space="preserve">A la fecha del seguimiento se evidencia que el proceso de gestión TICS, desarrollo el plan de continuidad de negocio, sera enviado a revisión tecnica. </t>
  </si>
  <si>
    <t xml:space="preserve">A la fecha del seguimiento se evidencia que el proceso de gestión TICS,desarrollo el plan de continuidad de negocio, sera enviado a revisión tecnica, para su revisión y aprobación y llevar acano su implementación.  </t>
  </si>
  <si>
    <t>A la fecha del seguimiento se evidencia que el proceso de gestión de TICS, realizó mesas de trabajo  con cada uno de los procesos para identificar la información minima a publicar en el esquema de publicaciones, sin embargo se esta pendiente del levantamiento de información con el porceso de Talento Humano.</t>
  </si>
  <si>
    <t xml:space="preserve">No se observa gestión para la solución del hallazgo se recomienda definir un plan de trabajo (analisis de causa, acción a seguir, corectivos a nivel general y gestiones efectuadas para lograr la totalidad de la liquidación de los contratos. </t>
  </si>
  <si>
    <t xml:space="preserve">Se verificó que el gupo de trabajo de control interno se encuentra realizando los ajuestes al ficha de caracterización del proceso. Con fecha del 10-04-2018.  </t>
  </si>
  <si>
    <t xml:space="preserve">YERIS DE LA HOZ </t>
  </si>
  <si>
    <t>A la fecha del seguimiento se evidencia que el proceso de Recursos Financieros, Se efectuó solicitud de actualización de las TRD de la Subdirección Financiera mediante memorandos No. SFI-20184000023223 del 02 de marzo de 2018 y SFI-20184000029673 del 21 de marzo de 2018. Queda pendiente efectuar mesa de trabajo con el GIT de Atención al Ciudadano y Gestión Documental en el mes de mayo de 2018 de acuerdo a cronograma establecido en Memorando No. GUD -20182200019653 del 22 de Febrero de 2018.Las evidencias se encuentran en la carpeta soporte de la Subdirección Financiera -</t>
  </si>
  <si>
    <t>a la fecha de seguimiento se evidencia el proceso efectuo  la solicitud de creación de 03 indicadores Estratégicos de la Subdirección Financiera y se entregaron a la Oficina Asesora de Planeación y Sistemas el dia 27 de Marzo de 2018; así mismo mediante Memorando No. SFI-20184000022603 del 01 de Marzo de 2018 se propusieron 04 indicadores para el GIT de Contabilidad para su correspondiente revisión y definición.</t>
  </si>
  <si>
    <t>a la fecha de seguimiento se evidencia el proceso no ha  ha efectuado avance en esta actividad, en razón a que se encuentra pendiente efectuar reunión al interior del proceso de los Coordinadores GIT de Contabilidad y GIT Tesorería con la Subdirectora Financiera, para definir la fecha de presentación de las conciliaciones bancarias del GIT de Contabilidad al GIT de Tesorería, dadas las cargas laborales que existen en el área Contable.</t>
  </si>
  <si>
    <t>a la fecha de seguimiento se evidencia que los funcionarios del Git de Contabilidad, asisiteron a la capacita ción dela cual fue efectuada el dia 12 de marzo del 2017, mediante circular GUD-20182200000444.</t>
  </si>
  <si>
    <t xml:space="preserve">SI SE ESTABLECE EFICACIA DE LA ACCIÓN TENIENDO EN CUENTA QUE LAS FUNCIONARIAS ENCARGADAS DEL ARCHIVO DE GESTIÓN RECIBIERÓN LA CAPACITACIÓN NECESARIA PARA DAR CUMPLIMIENTO AL INSTRUCTIVO DE MANEJO DE ARCHIVO DEL PROCESO.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</si>
</sst>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s>
  <fonts count="75">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i/>
      <sz val="10"/>
      <color indexed="36"/>
      <name val="Arial"/>
      <family val="2"/>
    </font>
    <font>
      <sz val="10"/>
      <color indexed="10"/>
      <name val="Arial Narrow"/>
      <family val="2"/>
    </font>
    <font>
      <sz val="11"/>
      <color indexed="10"/>
      <name val="Arial Narrow"/>
      <family val="2"/>
    </font>
    <font>
      <sz val="9"/>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sz val="10"/>
      <color rgb="FFFF0000"/>
      <name val="Arial Narrow"/>
      <family val="2"/>
    </font>
    <font>
      <sz val="11"/>
      <color rgb="FFFF0000"/>
      <name val="Arial Narrow"/>
      <family val="2"/>
    </font>
    <font>
      <sz val="9"/>
      <color theme="1"/>
      <name val="Arial Narrow"/>
      <family val="2"/>
    </font>
    <font>
      <b/>
      <sz val="10"/>
      <color theme="1" tint="0.49998000264167786"/>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543">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14" borderId="11" xfId="0" applyFont="1" applyFill="1" applyBorder="1" applyAlignment="1" applyProtection="1">
      <alignment horizontal="center" vertical="center"/>
      <protection/>
    </xf>
    <xf numFmtId="0" fontId="2" fillId="0" borderId="13" xfId="0" applyFont="1" applyBorder="1" applyAlignment="1">
      <alignment horizontal="center" vertical="center"/>
    </xf>
    <xf numFmtId="0" fontId="2" fillId="14" borderId="14" xfId="0" applyFont="1" applyFill="1" applyBorder="1" applyAlignment="1" applyProtection="1">
      <alignment horizontal="center" vertical="center"/>
      <protection/>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6" fillId="0" borderId="15"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9" borderId="11" xfId="0" applyFont="1" applyFill="1" applyBorder="1" applyAlignment="1" applyProtection="1">
      <alignment horizontal="center" vertical="center" wrapText="1"/>
      <protection/>
    </xf>
    <xf numFmtId="0" fontId="0" fillId="39" borderId="0" xfId="0" applyFill="1" applyAlignment="1" applyProtection="1">
      <alignment/>
      <protection/>
    </xf>
    <xf numFmtId="0" fontId="5" fillId="19" borderId="11" xfId="0" applyFont="1" applyFill="1" applyBorder="1" applyAlignment="1" applyProtection="1">
      <alignment horizontal="justify"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9" fontId="0" fillId="0" borderId="0" xfId="0" applyNumberFormat="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0" fillId="38" borderId="0" xfId="0" applyFill="1" applyAlignment="1" applyProtection="1">
      <alignment/>
      <protection/>
    </xf>
    <xf numFmtId="14" fontId="5" fillId="3" borderId="11" xfId="0" applyNumberFormat="1"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7" fillId="9" borderId="11" xfId="57" applyFont="1" applyFill="1" applyBorder="1" applyAlignment="1" applyProtection="1">
      <alignment horizontal="center" vertical="center"/>
      <protection/>
    </xf>
    <xf numFmtId="14" fontId="67" fillId="9" borderId="11" xfId="57" applyNumberFormat="1" applyFont="1" applyFill="1" applyBorder="1" applyAlignment="1" applyProtection="1">
      <alignment horizontal="center" vertical="center"/>
      <protection/>
    </xf>
    <xf numFmtId="14"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justify" vertical="center" wrapText="1"/>
      <protection/>
    </xf>
    <xf numFmtId="186" fontId="5" fillId="9" borderId="11" xfId="0" applyNumberFormat="1" applyFont="1" applyFill="1" applyBorder="1" applyAlignment="1" applyProtection="1">
      <alignment horizontal="center" vertical="center" wrapText="1"/>
      <protection/>
    </xf>
    <xf numFmtId="14" fontId="67"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0" fontId="67" fillId="13" borderId="18" xfId="57" applyFont="1" applyFill="1" applyBorder="1" applyAlignment="1" applyProtection="1">
      <alignment horizontal="center" vertical="center"/>
      <protection/>
    </xf>
    <xf numFmtId="14" fontId="67" fillId="13" borderId="11" xfId="57" applyNumberFormat="1" applyFont="1" applyFill="1" applyBorder="1" applyAlignment="1" applyProtection="1">
      <alignment horizontal="center" vertical="center"/>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186" fontId="5" fillId="11"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7"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3" borderId="14"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14" fontId="5" fillId="11" borderId="14" xfId="57" applyNumberFormat="1" applyFont="1" applyFill="1" applyBorder="1" applyAlignment="1" applyProtection="1">
      <alignment horizontal="center" vertical="center" wrapText="1"/>
      <protection/>
    </xf>
    <xf numFmtId="0" fontId="67" fillId="11" borderId="14" xfId="0" applyFont="1" applyFill="1" applyBorder="1" applyAlignment="1" applyProtection="1">
      <alignment horizontal="center" vertical="center" wrapText="1"/>
      <protection/>
    </xf>
    <xf numFmtId="0" fontId="67"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7" fillId="11" borderId="11" xfId="57" applyFont="1" applyFill="1" applyBorder="1" applyAlignment="1" applyProtection="1">
      <alignment horizontal="center" vertical="center"/>
      <protection/>
    </xf>
    <xf numFmtId="14" fontId="5" fillId="11" borderId="11" xfId="0" applyNumberFormat="1"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40" borderId="19" xfId="0" applyFont="1" applyFill="1" applyBorder="1" applyAlignment="1" applyProtection="1">
      <alignment horizontal="center" vertical="center" wrapText="1"/>
      <protection/>
    </xf>
    <xf numFmtId="0" fontId="5" fillId="40" borderId="19" xfId="0" applyFont="1" applyFill="1" applyBorder="1" applyAlignment="1" applyProtection="1">
      <alignment horizontal="justify" vertical="center" wrapText="1"/>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13" fillId="40" borderId="19" xfId="0" applyFont="1" applyFill="1" applyBorder="1" applyAlignment="1" applyProtection="1">
      <alignment horizontal="justify" vertical="center" wrapText="1"/>
      <protection/>
    </xf>
    <xf numFmtId="0" fontId="5" fillId="40" borderId="20" xfId="0" applyFont="1" applyFill="1" applyBorder="1" applyAlignment="1" applyProtection="1">
      <alignment horizontal="center" vertical="center" wrapText="1"/>
      <protection/>
    </xf>
    <xf numFmtId="0" fontId="5" fillId="40" borderId="20" xfId="0" applyFont="1" applyFill="1" applyBorder="1" applyAlignment="1" applyProtection="1">
      <alignment horizontal="justify" vertical="center" wrapText="1"/>
      <protection/>
    </xf>
    <xf numFmtId="0" fontId="13" fillId="40" borderId="20" xfId="0" applyFont="1" applyFill="1" applyBorder="1" applyAlignment="1" applyProtection="1">
      <alignment horizontal="justify" vertical="center" wrapText="1"/>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186" fontId="5" fillId="40"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0" fontId="67" fillId="40" borderId="11" xfId="57" applyFont="1" applyFill="1" applyBorder="1" applyAlignment="1" applyProtection="1">
      <alignment horizontal="center" vertical="center"/>
      <protection/>
    </xf>
    <xf numFmtId="14" fontId="67" fillId="40"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0" fillId="9" borderId="11" xfId="0" applyFill="1" applyBorder="1" applyAlignment="1" applyProtection="1">
      <alignment horizontal="center" vertical="center"/>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5"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2" borderId="11" xfId="0" applyFont="1" applyFill="1" applyBorder="1" applyAlignment="1" applyProtection="1">
      <alignment horizontal="justify" vertical="center" wrapText="1"/>
      <protection/>
    </xf>
    <xf numFmtId="0" fontId="13"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3"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6"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67" fillId="33" borderId="11" xfId="57" applyNumberFormat="1" applyFont="1" applyFill="1" applyBorder="1" applyAlignment="1" applyProtection="1">
      <alignment horizontal="center" vertical="center"/>
      <protection/>
    </xf>
    <xf numFmtId="14"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3"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8" fillId="13" borderId="0" xfId="0" applyFont="1" applyFill="1" applyAlignment="1" applyProtection="1">
      <alignment/>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1" borderId="14"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4"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5"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14" fontId="67" fillId="11" borderId="14" xfId="57" applyNumberFormat="1"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14" fontId="5" fillId="2" borderId="21" xfId="57" applyNumberFormat="1" applyFont="1" applyFill="1" applyBorder="1" applyAlignment="1" applyProtection="1">
      <alignment horizontal="center" vertical="center" wrapText="1"/>
      <protection/>
    </xf>
    <xf numFmtId="0" fontId="13" fillId="11" borderId="11" xfId="0" applyFont="1" applyFill="1" applyBorder="1" applyAlignment="1" applyProtection="1">
      <alignment horizontal="center" vertical="center" wrapText="1"/>
      <protection/>
    </xf>
    <xf numFmtId="0" fontId="13" fillId="3" borderId="11" xfId="0"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7" fillId="33"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0" fontId="67" fillId="9" borderId="18" xfId="57" applyFont="1" applyFill="1" applyBorder="1" applyAlignment="1" applyProtection="1">
      <alignment horizontal="center" vertical="center"/>
      <protection/>
    </xf>
    <xf numFmtId="186" fontId="5" fillId="3" borderId="22" xfId="0" applyNumberFormat="1" applyFont="1" applyFill="1" applyBorder="1" applyAlignment="1" applyProtection="1">
      <alignment horizontal="center" vertical="center" wrapText="1"/>
      <protection/>
    </xf>
    <xf numFmtId="0" fontId="15" fillId="13" borderId="23" xfId="0" applyFont="1" applyFill="1" applyBorder="1" applyAlignment="1" applyProtection="1">
      <alignment horizontal="justify"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14" fontId="67" fillId="12" borderId="14"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3" fillId="12"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40"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40"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69" fillId="0" borderId="0" xfId="0" applyFont="1" applyFill="1" applyAlignment="1" applyProtection="1">
      <alignment/>
      <protection/>
    </xf>
    <xf numFmtId="0" fontId="0" fillId="0" borderId="0" xfId="0" applyFill="1" applyAlignment="1" applyProtection="1">
      <alignment/>
      <protection/>
    </xf>
    <xf numFmtId="0" fontId="19" fillId="0" borderId="24" xfId="0" applyFont="1" applyFill="1" applyBorder="1" applyAlignment="1" applyProtection="1">
      <alignment horizontal="center" vertical="center" wrapText="1"/>
      <protection/>
    </xf>
    <xf numFmtId="0" fontId="69" fillId="0" borderId="0" xfId="0" applyFont="1" applyFill="1" applyBorder="1" applyAlignment="1" applyProtection="1">
      <alignment/>
      <protection/>
    </xf>
    <xf numFmtId="0" fontId="22" fillId="0" borderId="0" xfId="0" applyFont="1" applyFill="1" applyAlignment="1" applyProtection="1">
      <alignment/>
      <protection/>
    </xf>
    <xf numFmtId="0" fontId="0" fillId="0" borderId="0" xfId="0" applyFont="1" applyFill="1" applyAlignment="1" applyProtection="1">
      <alignment/>
      <protection/>
    </xf>
    <xf numFmtId="0" fontId="23" fillId="0" borderId="0" xfId="0" applyFont="1" applyAlignment="1" applyProtection="1">
      <alignment/>
      <protection/>
    </xf>
    <xf numFmtId="0" fontId="10" fillId="40"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9" applyFont="1" applyFill="1" applyBorder="1" applyAlignment="1" applyProtection="1">
      <alignment horizontal="justify" vertical="center" wrapText="1"/>
      <protection/>
    </xf>
    <xf numFmtId="0" fontId="10" fillId="3" borderId="11" xfId="58"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9" applyFont="1" applyFill="1" applyBorder="1" applyAlignment="1" applyProtection="1">
      <alignment horizontal="justify" vertical="center" wrapText="1"/>
      <protection locked="0"/>
    </xf>
    <xf numFmtId="0" fontId="10" fillId="12" borderId="11" xfId="54" applyFont="1" applyFill="1" applyBorder="1" applyAlignment="1" applyProtection="1">
      <alignment horizontal="left" vertical="center" wrapText="1"/>
      <protection/>
    </xf>
    <xf numFmtId="186" fontId="5" fillId="39" borderId="18"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10" fillId="39" borderId="11" xfId="58" applyFont="1" applyFill="1" applyBorder="1" applyAlignment="1" applyProtection="1">
      <alignment horizontal="justify" vertical="center" wrapText="1"/>
      <protection/>
    </xf>
    <xf numFmtId="14" fontId="2" fillId="39"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0" fontId="13" fillId="39" borderId="11" xfId="0" applyFont="1" applyFill="1" applyBorder="1" applyAlignment="1" applyProtection="1">
      <alignment horizontal="center" vertical="center" wrapText="1"/>
      <protection/>
    </xf>
    <xf numFmtId="0" fontId="5" fillId="39" borderId="14" xfId="57" applyFont="1" applyFill="1" applyBorder="1" applyAlignment="1" applyProtection="1">
      <alignment horizontal="center" vertical="center" wrapText="1"/>
      <protection/>
    </xf>
    <xf numFmtId="0" fontId="67" fillId="3" borderId="11" xfId="57" applyFont="1" applyFill="1" applyBorder="1" applyAlignment="1" applyProtection="1">
      <alignment horizontal="center" vertical="center"/>
      <protection/>
    </xf>
    <xf numFmtId="14" fontId="67" fillId="3" borderId="11" xfId="57" applyNumberFormat="1" applyFont="1" applyFill="1" applyBorder="1" applyAlignment="1" applyProtection="1">
      <alignment horizontal="center" vertical="center"/>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0" fillId="38" borderId="0" xfId="0" applyFont="1" applyFill="1" applyAlignment="1" applyProtection="1">
      <alignment/>
      <protection/>
    </xf>
    <xf numFmtId="0" fontId="68" fillId="38" borderId="0" xfId="0" applyFont="1" applyFill="1" applyAlignment="1" applyProtection="1">
      <alignment/>
      <protection/>
    </xf>
    <xf numFmtId="0" fontId="5" fillId="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196" fontId="20" fillId="2" borderId="11" xfId="59" applyNumberFormat="1" applyFont="1" applyFill="1" applyBorder="1" applyAlignment="1" applyProtection="1">
      <alignment horizontal="center" vertical="center" wrapText="1"/>
      <protection/>
    </xf>
    <xf numFmtId="196" fontId="20" fillId="19" borderId="14" xfId="59" applyNumberFormat="1" applyFont="1" applyFill="1" applyBorder="1" applyAlignment="1" applyProtection="1">
      <alignment horizontal="center" vertical="center" wrapText="1"/>
      <protection/>
    </xf>
    <xf numFmtId="9" fontId="20" fillId="19" borderId="11" xfId="59" applyNumberFormat="1" applyFont="1" applyFill="1" applyBorder="1" applyAlignment="1" applyProtection="1">
      <alignment horizontal="center" vertical="center" wrapText="1"/>
      <protection/>
    </xf>
    <xf numFmtId="9" fontId="20" fillId="2" borderId="11"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186" fontId="5" fillId="40" borderId="11" xfId="0"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10" fillId="40" borderId="11" xfId="0" applyFont="1" applyFill="1" applyBorder="1" applyAlignment="1" applyProtection="1">
      <alignment horizontal="justify" vertical="center" wrapText="1"/>
      <protection/>
    </xf>
    <xf numFmtId="14" fontId="13" fillId="3" borderId="14" xfId="0" applyNumberFormat="1" applyFont="1" applyFill="1" applyBorder="1" applyAlignment="1" applyProtection="1">
      <alignment horizontal="center" vertical="center" wrapText="1"/>
      <protection/>
    </xf>
    <xf numFmtId="186" fontId="5" fillId="3" borderId="14"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left" vertical="center" wrapText="1"/>
      <protection/>
    </xf>
    <xf numFmtId="0" fontId="13" fillId="39" borderId="11" xfId="58" applyFont="1" applyFill="1" applyBorder="1" applyAlignment="1" applyProtection="1">
      <alignment horizontal="center" vertical="center" wrapText="1"/>
      <protection/>
    </xf>
    <xf numFmtId="0" fontId="10" fillId="13" borderId="11" xfId="58" applyFont="1" applyFill="1" applyBorder="1" applyAlignment="1" applyProtection="1">
      <alignment horizontal="center" vertical="center" wrapText="1"/>
      <protection/>
    </xf>
    <xf numFmtId="0" fontId="70" fillId="2" borderId="18" xfId="57" applyFont="1" applyFill="1" applyBorder="1" applyAlignment="1" applyProtection="1">
      <alignment horizontal="center" vertical="center"/>
      <protection/>
    </xf>
    <xf numFmtId="14" fontId="70" fillId="2" borderId="18" xfId="57" applyNumberFormat="1" applyFont="1" applyFill="1" applyBorder="1" applyAlignment="1" applyProtection="1">
      <alignment horizontal="center" vertical="center"/>
      <protection/>
    </xf>
    <xf numFmtId="0" fontId="70" fillId="2" borderId="18" xfId="57" applyFont="1" applyFill="1" applyBorder="1" applyAlignment="1" applyProtection="1">
      <alignment horizontal="center" vertical="center" wrapText="1"/>
      <protection/>
    </xf>
    <xf numFmtId="0" fontId="71" fillId="2" borderId="18" xfId="57" applyFont="1" applyFill="1" applyBorder="1" applyAlignment="1" applyProtection="1">
      <alignment horizontal="center" vertical="center" wrapText="1"/>
      <protection/>
    </xf>
    <xf numFmtId="0" fontId="5" fillId="11" borderId="25" xfId="59" applyNumberFormat="1" applyFont="1" applyFill="1" applyBorder="1" applyAlignment="1" applyProtection="1">
      <alignment horizontal="left" vertical="center" wrapText="1"/>
      <protection/>
    </xf>
    <xf numFmtId="0" fontId="5" fillId="33" borderId="11" xfId="0" applyFont="1" applyFill="1" applyBorder="1" applyAlignment="1" applyProtection="1">
      <alignment vertical="center" wrapText="1"/>
      <protection/>
    </xf>
    <xf numFmtId="0" fontId="10" fillId="13" borderId="11" xfId="59" applyFont="1" applyFill="1" applyBorder="1" applyAlignment="1" applyProtection="1">
      <alignment vertical="center" wrapText="1"/>
      <protection/>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186" fontId="5" fillId="5"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7" fillId="5" borderId="11" xfId="57"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center" vertical="center" wrapText="1"/>
      <protection/>
    </xf>
    <xf numFmtId="0" fontId="13" fillId="2" borderId="25" xfId="59"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67" fillId="9" borderId="18" xfId="57" applyFont="1" applyFill="1" applyBorder="1" applyAlignment="1" applyProtection="1">
      <alignment horizontal="center" vertical="center"/>
      <protection/>
    </xf>
    <xf numFmtId="0" fontId="67" fillId="33" borderId="22" xfId="57" applyFont="1" applyFill="1" applyBorder="1" applyAlignment="1" applyProtection="1">
      <alignment horizontal="center" vertical="center"/>
      <protection/>
    </xf>
    <xf numFmtId="14" fontId="67" fillId="33" borderId="22" xfId="57" applyNumberFormat="1" applyFont="1" applyFill="1" applyBorder="1" applyAlignment="1" applyProtection="1">
      <alignment horizontal="center" vertical="center"/>
      <protection/>
    </xf>
    <xf numFmtId="14" fontId="5" fillId="33" borderId="22"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186" fontId="5" fillId="33" borderId="18" xfId="0" applyNumberFormat="1" applyFont="1" applyFill="1" applyBorder="1" applyAlignment="1" applyProtection="1">
      <alignment horizontal="center" vertical="center" wrapText="1"/>
      <protection/>
    </xf>
    <xf numFmtId="14" fontId="67" fillId="5" borderId="11" xfId="57" applyNumberFormat="1" applyFont="1" applyFill="1" applyBorder="1" applyAlignment="1" applyProtection="1">
      <alignment horizontal="center" vertical="center" wrapText="1"/>
      <protection/>
    </xf>
    <xf numFmtId="2" fontId="5" fillId="5" borderId="19"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9" xfId="0" applyFont="1" applyFill="1" applyBorder="1" applyAlignment="1" applyProtection="1">
      <alignment horizontal="center" vertical="center" wrapText="1"/>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67" fillId="13" borderId="18" xfId="57" applyFont="1" applyFill="1" applyBorder="1" applyAlignment="1" applyProtection="1">
      <alignment horizontal="center" vertical="center"/>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67" fillId="36" borderId="11" xfId="57"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10" fillId="36" borderId="11" xfId="54" applyFont="1" applyFill="1" applyBorder="1" applyAlignment="1" applyProtection="1">
      <alignment horizontal="left" vertical="center" wrapText="1"/>
      <protection/>
    </xf>
    <xf numFmtId="14" fontId="5" fillId="36" borderId="11" xfId="0" applyNumberFormat="1"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9" xfId="0" applyFont="1" applyFill="1" applyBorder="1" applyAlignment="1" applyProtection="1">
      <alignment horizontal="justify" vertical="center" wrapText="1"/>
      <protection/>
    </xf>
    <xf numFmtId="0" fontId="14" fillId="36" borderId="19" xfId="0" applyFont="1" applyFill="1" applyBorder="1" applyAlignment="1" applyProtection="1">
      <alignment horizontal="center" vertical="center" wrapText="1"/>
      <protection/>
    </xf>
    <xf numFmtId="0" fontId="13" fillId="36" borderId="19"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0" fillId="36" borderId="11" xfId="0" applyFill="1" applyBorder="1" applyAlignment="1" applyProtection="1">
      <alignment horizontal="center" vertical="center" wrapText="1"/>
      <protection/>
    </xf>
    <xf numFmtId="14" fontId="67" fillId="36" borderId="22" xfId="57"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5" fillId="5" borderId="11" xfId="54"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197" fontId="5" fillId="13" borderId="11" xfId="59" applyNumberFormat="1" applyFont="1" applyFill="1" applyBorder="1" applyAlignment="1" applyProtection="1">
      <alignment horizontal="center" vertical="center" wrapText="1"/>
      <protection/>
    </xf>
    <xf numFmtId="196" fontId="5" fillId="13" borderId="11" xfId="59" applyNumberFormat="1" applyFont="1" applyFill="1" applyBorder="1" applyAlignment="1" applyProtection="1">
      <alignment horizontal="center" vertical="center" wrapText="1"/>
      <protection/>
    </xf>
    <xf numFmtId="14" fontId="5" fillId="13" borderId="11" xfId="58" applyNumberFormat="1" applyFont="1" applyFill="1" applyBorder="1" applyAlignment="1" applyProtection="1">
      <alignment horizontal="center" vertical="center" wrapText="1"/>
      <protection/>
    </xf>
    <xf numFmtId="0" fontId="67" fillId="39" borderId="11" xfId="57" applyFont="1" applyFill="1" applyBorder="1" applyAlignment="1" applyProtection="1">
      <alignment horizontal="center" vertical="center" wrapText="1"/>
      <protection/>
    </xf>
    <xf numFmtId="0" fontId="72" fillId="39" borderId="11" xfId="57" applyFont="1" applyFill="1" applyBorder="1" applyAlignment="1" applyProtection="1">
      <alignment horizontal="center" vertical="center" wrapText="1"/>
      <protection/>
    </xf>
    <xf numFmtId="14" fontId="5" fillId="40" borderId="11" xfId="58" applyNumberFormat="1" applyFont="1" applyFill="1" applyBorder="1" applyAlignment="1" applyProtection="1">
      <alignment horizontal="center" vertical="center" wrapText="1"/>
      <protection/>
    </xf>
    <xf numFmtId="14" fontId="10" fillId="9" borderId="11" xfId="58"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4" fontId="67" fillId="39" borderId="11" xfId="57"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14" fontId="67" fillId="39" borderId="11" xfId="57" applyNumberFormat="1" applyFont="1" applyFill="1" applyBorder="1" applyAlignment="1" applyProtection="1">
      <alignment horizontal="center" vertical="center" wrapText="1"/>
      <protection/>
    </xf>
    <xf numFmtId="0" fontId="5" fillId="39" borderId="11" xfId="54" applyFont="1" applyFill="1" applyBorder="1" applyAlignment="1" applyProtection="1">
      <alignment horizontal="center" vertical="center" wrapText="1"/>
      <protection/>
    </xf>
    <xf numFmtId="0" fontId="67" fillId="39" borderId="11" xfId="57" applyFont="1" applyFill="1" applyBorder="1" applyAlignment="1" applyProtection="1">
      <alignment horizontal="center" vertical="center" wrapText="1"/>
      <protection/>
    </xf>
    <xf numFmtId="9" fontId="5" fillId="39" borderId="11" xfId="54" applyNumberFormat="1"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9" fontId="5" fillId="3" borderId="11" xfId="59" applyNumberFormat="1" applyFont="1" applyFill="1" applyBorder="1" applyAlignment="1" applyProtection="1">
      <alignment horizontal="center" vertical="center" wrapText="1"/>
      <protection/>
    </xf>
    <xf numFmtId="0" fontId="5" fillId="3" borderId="11" xfId="54" applyFont="1" applyFill="1" applyBorder="1" applyAlignment="1" applyProtection="1">
      <alignment horizontal="center" vertical="center" wrapText="1"/>
      <protection/>
    </xf>
    <xf numFmtId="1" fontId="5" fillId="3" borderId="11" xfId="54" applyNumberFormat="1" applyFont="1" applyFill="1" applyBorder="1" applyAlignment="1" applyProtection="1">
      <alignment horizontal="center" vertical="center" wrapText="1"/>
      <protection/>
    </xf>
    <xf numFmtId="0" fontId="5" fillId="39" borderId="11" xfId="54" applyFont="1" applyFill="1" applyBorder="1" applyAlignment="1" applyProtection="1">
      <alignment horizontal="center" vertical="center" wrapText="1"/>
      <protection/>
    </xf>
    <xf numFmtId="1" fontId="5" fillId="39" borderId="11" xfId="54" applyNumberFormat="1"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197" fontId="5" fillId="13" borderId="11" xfId="59" applyNumberFormat="1" applyFont="1" applyFill="1" applyBorder="1" applyAlignment="1" applyProtection="1">
      <alignment horizontal="center" vertical="center" wrapText="1"/>
      <protection/>
    </xf>
    <xf numFmtId="196" fontId="5" fillId="13" borderId="11" xfId="59" applyNumberFormat="1" applyFont="1" applyFill="1" applyBorder="1" applyAlignment="1" applyProtection="1">
      <alignment horizontal="center" vertical="center" wrapText="1"/>
      <protection/>
    </xf>
    <xf numFmtId="14" fontId="5" fillId="13" borderId="11" xfId="58"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0" fontId="0" fillId="1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0" fillId="13" borderId="11" xfId="0" applyFill="1" applyBorder="1" applyAlignment="1">
      <alignment horizontal="center" vertical="center" wrapText="1"/>
    </xf>
    <xf numFmtId="0" fontId="0" fillId="13" borderId="11" xfId="0" applyFill="1" applyBorder="1" applyAlignment="1">
      <alignment horizontal="center" vertical="center"/>
    </xf>
    <xf numFmtId="0" fontId="69" fillId="0" borderId="0" xfId="0" applyFont="1" applyFill="1" applyAlignment="1" applyProtection="1">
      <alignment/>
      <protection/>
    </xf>
    <xf numFmtId="0" fontId="67" fillId="36" borderId="11" xfId="57" applyFont="1" applyFill="1" applyBorder="1" applyAlignment="1" applyProtection="1">
      <alignment horizontal="center" vertical="center" wrapText="1"/>
      <protection/>
    </xf>
    <xf numFmtId="0" fontId="5" fillId="36" borderId="11" xfId="54" applyFont="1" applyFill="1" applyBorder="1" applyAlignment="1" applyProtection="1">
      <alignment horizontal="center" vertical="center" wrapText="1"/>
      <protection/>
    </xf>
    <xf numFmtId="0" fontId="67" fillId="36" borderId="11" xfId="57" applyFont="1" applyFill="1" applyBorder="1" applyAlignment="1" applyProtection="1">
      <alignment horizontal="center" vertical="center"/>
      <protection/>
    </xf>
    <xf numFmtId="9" fontId="67" fillId="36" borderId="11" xfId="57" applyNumberFormat="1" applyFont="1" applyFill="1" applyBorder="1" applyAlignment="1" applyProtection="1">
      <alignment horizontal="center" vertical="center"/>
      <protection/>
    </xf>
    <xf numFmtId="196" fontId="5" fillId="33" borderId="11" xfId="0" applyNumberFormat="1" applyFont="1" applyFill="1" applyBorder="1" applyAlignment="1" applyProtection="1">
      <alignment horizontal="center" vertical="center" wrapText="1"/>
      <protection/>
    </xf>
    <xf numFmtId="9" fontId="5" fillId="33" borderId="11" xfId="59" applyNumberFormat="1" applyFont="1" applyFill="1" applyBorder="1" applyAlignment="1" applyProtection="1">
      <alignment horizontal="center" vertical="center" wrapText="1"/>
      <protection/>
    </xf>
    <xf numFmtId="197" fontId="5" fillId="33" borderId="11" xfId="0" applyNumberFormat="1" applyFont="1" applyFill="1" applyBorder="1" applyAlignment="1" applyProtection="1">
      <alignment horizontal="center" vertical="center" wrapText="1"/>
      <protection/>
    </xf>
    <xf numFmtId="196" fontId="5" fillId="13" borderId="11" xfId="0" applyNumberFormat="1" applyFont="1" applyFill="1" applyBorder="1" applyAlignment="1" applyProtection="1">
      <alignment horizontal="center" vertical="center" wrapText="1"/>
      <protection/>
    </xf>
    <xf numFmtId="9" fontId="5" fillId="13" borderId="11" xfId="0" applyNumberFormat="1" applyFont="1" applyFill="1" applyBorder="1" applyAlignment="1" applyProtection="1">
      <alignment horizontal="center" vertical="center" wrapText="1"/>
      <protection/>
    </xf>
    <xf numFmtId="197" fontId="5" fillId="13" borderId="11" xfId="0" applyNumberFormat="1" applyFont="1" applyFill="1" applyBorder="1" applyAlignment="1" applyProtection="1">
      <alignment horizontal="center" vertical="center" wrapText="1"/>
      <protection/>
    </xf>
    <xf numFmtId="0" fontId="5" fillId="13" borderId="11" xfId="59"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196" fontId="5" fillId="11" borderId="11" xfId="59" applyNumberFormat="1" applyFont="1" applyFill="1" applyBorder="1" applyAlignment="1" applyProtection="1">
      <alignment horizontal="center" vertical="center" wrapText="1"/>
      <protection/>
    </xf>
    <xf numFmtId="196" fontId="5" fillId="11" borderId="11" xfId="0" applyNumberFormat="1" applyFont="1" applyFill="1" applyBorder="1" applyAlignment="1" applyProtection="1">
      <alignment horizontal="center" vertical="center" wrapText="1"/>
      <protection/>
    </xf>
    <xf numFmtId="197" fontId="5" fillId="11" borderId="11" xfId="0" applyNumberFormat="1" applyFont="1" applyFill="1" applyBorder="1" applyAlignment="1" applyProtection="1">
      <alignment horizontal="center" vertical="center" wrapText="1"/>
      <protection/>
    </xf>
    <xf numFmtId="0" fontId="5" fillId="11" borderId="25" xfId="59" applyNumberFormat="1"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20" fillId="12" borderId="11" xfId="54" applyFont="1" applyFill="1" applyBorder="1" applyAlignment="1" applyProtection="1">
      <alignment horizontal="center" vertical="center" wrapText="1"/>
      <protection locked="0"/>
    </xf>
    <xf numFmtId="0" fontId="20" fillId="12" borderId="11" xfId="54" applyFont="1" applyFill="1" applyBorder="1" applyAlignment="1" applyProtection="1">
      <alignment horizontal="center" vertical="center" wrapText="1"/>
      <protection/>
    </xf>
    <xf numFmtId="0" fontId="20" fillId="12" borderId="11" xfId="59" applyNumberFormat="1" applyFont="1" applyFill="1" applyBorder="1" applyAlignment="1" applyProtection="1">
      <alignment horizontal="center" vertical="center" wrapText="1"/>
      <protection/>
    </xf>
    <xf numFmtId="9" fontId="20" fillId="12" borderId="11" xfId="59" applyNumberFormat="1" applyFont="1" applyFill="1" applyBorder="1" applyAlignment="1" applyProtection="1">
      <alignment horizontal="center" vertical="center" wrapText="1"/>
      <protection/>
    </xf>
    <xf numFmtId="0" fontId="5"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3" fillId="39" borderId="11" xfId="58"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9" applyNumberFormat="1"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0" fontId="67" fillId="5" borderId="11" xfId="57" applyFont="1" applyFill="1" applyBorder="1" applyAlignment="1" applyProtection="1">
      <alignment horizontal="center" vertical="center" wrapText="1"/>
      <protection/>
    </xf>
    <xf numFmtId="0" fontId="5" fillId="5" borderId="11" xfId="54" applyFont="1" applyFill="1" applyBorder="1" applyAlignment="1" applyProtection="1">
      <alignment horizontal="center" vertical="center" wrapText="1"/>
      <protection/>
    </xf>
    <xf numFmtId="9" fontId="67" fillId="5" borderId="11" xfId="57"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13" borderId="11" xfId="0" applyFont="1" applyFill="1" applyBorder="1" applyAlignment="1" applyProtection="1">
      <alignment horizontal="center" vertical="center" wrapText="1"/>
      <protection/>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10" fillId="0" borderId="13" xfId="0" applyFont="1" applyBorder="1" applyAlignment="1">
      <alignment horizontal="center" wrapText="1"/>
    </xf>
    <xf numFmtId="0" fontId="73" fillId="0" borderId="13"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xf>
    <xf numFmtId="0" fontId="0" fillId="0" borderId="15" xfId="0"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3" fillId="33" borderId="10" xfId="0" applyFont="1" applyFill="1" applyBorder="1" applyAlignment="1">
      <alignment horizontal="center" vertical="center"/>
    </xf>
    <xf numFmtId="0" fontId="7" fillId="0" borderId="3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35"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5" fillId="0" borderId="33" xfId="0" applyFont="1" applyBorder="1" applyAlignment="1" applyProtection="1">
      <alignment horizontal="center" wrapText="1"/>
      <protection/>
    </xf>
    <xf numFmtId="0" fontId="66" fillId="0" borderId="13" xfId="0" applyFont="1" applyBorder="1" applyAlignment="1" applyProtection="1">
      <alignment horizontal="center" vertical="center"/>
      <protection/>
    </xf>
    <xf numFmtId="0" fontId="8" fillId="0" borderId="15" xfId="0" applyFont="1" applyBorder="1" applyAlignment="1" applyProtection="1">
      <alignment horizontal="center" wrapText="1"/>
      <protection/>
    </xf>
    <xf numFmtId="0" fontId="8" fillId="0" borderId="32"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5" fillId="3" borderId="14"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196" fontId="5" fillId="40" borderId="14" xfId="59" applyNumberFormat="1" applyFont="1" applyFill="1" applyBorder="1" applyAlignment="1" applyProtection="1">
      <alignment horizontal="center" vertical="center" wrapText="1"/>
      <protection/>
    </xf>
    <xf numFmtId="196" fontId="5" fillId="40" borderId="18" xfId="59" applyNumberFormat="1" applyFont="1" applyFill="1" applyBorder="1" applyAlignment="1" applyProtection="1">
      <alignment horizontal="center" vertical="center" wrapText="1"/>
      <protection/>
    </xf>
    <xf numFmtId="9" fontId="5" fillId="40" borderId="14" xfId="59" applyNumberFormat="1" applyFont="1" applyFill="1" applyBorder="1" applyAlignment="1" applyProtection="1">
      <alignment horizontal="center" vertical="center" wrapText="1"/>
      <protection/>
    </xf>
    <xf numFmtId="9" fontId="5" fillId="40" borderId="18" xfId="59" applyNumberFormat="1" applyFont="1" applyFill="1" applyBorder="1" applyAlignment="1" applyProtection="1">
      <alignment horizontal="center" vertical="center" wrapText="1"/>
      <protection/>
    </xf>
    <xf numFmtId="197" fontId="5" fillId="40" borderId="14" xfId="59" applyNumberFormat="1" applyFont="1" applyFill="1" applyBorder="1" applyAlignment="1" applyProtection="1">
      <alignment horizontal="center" vertical="center" wrapText="1"/>
      <protection/>
    </xf>
    <xf numFmtId="197" fontId="5" fillId="40" borderId="18" xfId="59" applyNumberFormat="1" applyFont="1" applyFill="1" applyBorder="1" applyAlignment="1" applyProtection="1">
      <alignment horizontal="center" vertical="center" wrapText="1"/>
      <protection/>
    </xf>
    <xf numFmtId="0" fontId="5" fillId="40" borderId="14"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0" fontId="5" fillId="9" borderId="14" xfId="0" applyFont="1" applyFill="1" applyBorder="1" applyAlignment="1" applyProtection="1">
      <alignment horizontal="center" vertical="center" wrapText="1"/>
      <protection/>
    </xf>
    <xf numFmtId="0" fontId="5" fillId="9" borderId="22"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2" fillId="14" borderId="14" xfId="0" applyFont="1" applyFill="1" applyBorder="1" applyAlignment="1" applyProtection="1">
      <alignment horizontal="center" vertical="center" wrapText="1"/>
      <protection/>
    </xf>
    <xf numFmtId="0" fontId="21"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6" fillId="38" borderId="13" xfId="0" applyFont="1" applyFill="1" applyBorder="1" applyAlignment="1" applyProtection="1">
      <alignment horizontal="center" vertical="center"/>
      <protection/>
    </xf>
    <xf numFmtId="0" fontId="18" fillId="14" borderId="11" xfId="0" applyFont="1" applyFill="1" applyBorder="1" applyAlignment="1" applyProtection="1">
      <alignment horizontal="center" vertical="center"/>
      <protection/>
    </xf>
    <xf numFmtId="0" fontId="18" fillId="14" borderId="14" xfId="0" applyFont="1" applyFill="1" applyBorder="1" applyAlignment="1" applyProtection="1">
      <alignment horizontal="center" vertical="center"/>
      <protection/>
    </xf>
    <xf numFmtId="196" fontId="2" fillId="14" borderId="11" xfId="0" applyNumberFormat="1" applyFont="1" applyFill="1" applyBorder="1" applyAlignment="1" applyProtection="1">
      <alignment horizontal="center" vertical="center" wrapText="1"/>
      <protection/>
    </xf>
    <xf numFmtId="196" fontId="2" fillId="14" borderId="14" xfId="0" applyNumberFormat="1"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protection/>
    </xf>
    <xf numFmtId="9" fontId="2" fillId="14" borderId="11" xfId="0" applyNumberFormat="1" applyFont="1" applyFill="1" applyBorder="1" applyAlignment="1" applyProtection="1">
      <alignment horizontal="center" vertical="center" wrapText="1"/>
      <protection/>
    </xf>
    <xf numFmtId="9" fontId="2" fillId="14" borderId="14" xfId="0" applyNumberFormat="1" applyFont="1" applyFill="1" applyBorder="1" applyAlignment="1" applyProtection="1">
      <alignment horizontal="center" vertical="center" wrapText="1"/>
      <protection/>
    </xf>
    <xf numFmtId="0" fontId="5" fillId="40" borderId="14" xfId="58" applyFont="1" applyFill="1" applyBorder="1" applyAlignment="1" applyProtection="1">
      <alignment horizontal="center" vertical="center" wrapText="1"/>
      <protection/>
    </xf>
    <xf numFmtId="0" fontId="5" fillId="40" borderId="18" xfId="58" applyFont="1" applyFill="1" applyBorder="1" applyAlignment="1" applyProtection="1">
      <alignment horizontal="center" vertical="center" wrapText="1"/>
      <protection/>
    </xf>
    <xf numFmtId="0" fontId="10" fillId="40" borderId="14" xfId="0" applyFont="1" applyFill="1" applyBorder="1" applyAlignment="1" applyProtection="1">
      <alignment horizontal="center" vertical="center" wrapText="1"/>
      <protection/>
    </xf>
    <xf numFmtId="0" fontId="10" fillId="40" borderId="18" xfId="0" applyFont="1" applyFill="1" applyBorder="1" applyAlignment="1" applyProtection="1">
      <alignment horizontal="center" vertical="center" wrapText="1"/>
      <protection/>
    </xf>
    <xf numFmtId="14" fontId="67" fillId="40" borderId="14" xfId="57" applyNumberFormat="1" applyFont="1" applyFill="1" applyBorder="1" applyAlignment="1" applyProtection="1">
      <alignment horizontal="center" vertical="center" wrapText="1"/>
      <protection/>
    </xf>
    <xf numFmtId="14" fontId="67" fillId="40" borderId="18" xfId="57" applyNumberFormat="1" applyFont="1" applyFill="1" applyBorder="1" applyAlignment="1" applyProtection="1">
      <alignment horizontal="center" vertical="center"/>
      <protection/>
    </xf>
    <xf numFmtId="0" fontId="17" fillId="38" borderId="13" xfId="0" applyFont="1" applyFill="1" applyBorder="1" applyAlignment="1" applyProtection="1">
      <alignment horizontal="center" vertical="center"/>
      <protection/>
    </xf>
    <xf numFmtId="0" fontId="67" fillId="3" borderId="14" xfId="57" applyFont="1" applyFill="1" applyBorder="1" applyAlignment="1" applyProtection="1">
      <alignment horizontal="center" vertical="center"/>
      <protection/>
    </xf>
    <xf numFmtId="0" fontId="67" fillId="3" borderId="18" xfId="57" applyFont="1" applyFill="1" applyBorder="1" applyAlignment="1" applyProtection="1">
      <alignment horizontal="center" vertical="center"/>
      <protection/>
    </xf>
    <xf numFmtId="14" fontId="67" fillId="3" borderId="14" xfId="57" applyNumberFormat="1" applyFont="1" applyFill="1" applyBorder="1" applyAlignment="1" applyProtection="1">
      <alignment horizontal="center" vertical="center"/>
      <protection/>
    </xf>
    <xf numFmtId="14" fontId="67" fillId="3" borderId="18" xfId="57"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wrapText="1"/>
      <protection/>
    </xf>
    <xf numFmtId="0" fontId="13" fillId="3" borderId="18" xfId="0" applyFont="1" applyFill="1" applyBorder="1" applyAlignment="1" applyProtection="1">
      <alignment horizontal="center" vertical="center" wrapText="1"/>
      <protection/>
    </xf>
    <xf numFmtId="14" fontId="5" fillId="40" borderId="14"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67" fillId="9" borderId="14" xfId="57" applyFont="1" applyFill="1" applyBorder="1" applyAlignment="1" applyProtection="1">
      <alignment horizontal="center" vertical="center"/>
      <protection/>
    </xf>
    <xf numFmtId="0" fontId="67" fillId="9" borderId="22" xfId="57" applyFont="1" applyFill="1" applyBorder="1" applyAlignment="1" applyProtection="1">
      <alignment horizontal="center" vertical="center"/>
      <protection/>
    </xf>
    <xf numFmtId="0" fontId="67" fillId="9" borderId="18" xfId="57" applyFont="1" applyFill="1" applyBorder="1" applyAlignment="1" applyProtection="1">
      <alignment horizontal="center" vertical="center"/>
      <protection/>
    </xf>
    <xf numFmtId="14" fontId="67" fillId="9" borderId="14" xfId="57" applyNumberFormat="1" applyFont="1" applyFill="1" applyBorder="1" applyAlignment="1" applyProtection="1">
      <alignment horizontal="center" vertical="center"/>
      <protection/>
    </xf>
    <xf numFmtId="14" fontId="67" fillId="9" borderId="22" xfId="57" applyNumberFormat="1"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4" xfId="0" applyNumberFormat="1" applyFont="1" applyFill="1" applyBorder="1" applyAlignment="1" applyProtection="1">
      <alignment horizontal="center" vertical="center" wrapText="1"/>
      <protection/>
    </xf>
    <xf numFmtId="14" fontId="5" fillId="9" borderId="22"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7" fillId="40" borderId="14" xfId="57" applyFont="1" applyFill="1" applyBorder="1" applyAlignment="1" applyProtection="1">
      <alignment horizontal="center" vertical="center"/>
      <protection/>
    </xf>
    <xf numFmtId="0" fontId="67" fillId="40" borderId="18" xfId="57" applyFont="1"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41">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228600</xdr:colOff>
      <xdr:row>0</xdr:row>
      <xdr:rowOff>161925</xdr:rowOff>
    </xdr:from>
    <xdr:to>
      <xdr:col>21</xdr:col>
      <xdr:colOff>1000125</xdr:colOff>
      <xdr:row>2</xdr:row>
      <xdr:rowOff>152400</xdr:rowOff>
    </xdr:to>
    <xdr:pic>
      <xdr:nvPicPr>
        <xdr:cNvPr id="2" name="Imagen 8"/>
        <xdr:cNvPicPr preferRelativeResize="1">
          <a:picLocks noChangeAspect="1"/>
        </xdr:cNvPicPr>
      </xdr:nvPicPr>
      <xdr:blipFill>
        <a:blip r:embed="rId2"/>
        <a:stretch>
          <a:fillRect/>
        </a:stretch>
      </xdr:blipFill>
      <xdr:spPr>
        <a:xfrm>
          <a:off x="38938200" y="1619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0" sqref="D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440" t="s">
        <v>2</v>
      </c>
      <c r="B1" s="441" t="s">
        <v>0</v>
      </c>
      <c r="C1" s="441"/>
      <c r="D1" s="441"/>
      <c r="E1" s="446"/>
      <c r="F1" s="447"/>
    </row>
    <row r="2" spans="1:6" ht="24" customHeight="1" thickBot="1" thickTop="1">
      <c r="A2" s="440"/>
      <c r="B2" s="441"/>
      <c r="C2" s="441"/>
      <c r="D2" s="441"/>
      <c r="E2" s="448"/>
      <c r="F2" s="449"/>
    </row>
    <row r="3" spans="1:6" ht="28.5" customHeight="1" thickBot="1" thickTop="1">
      <c r="A3" s="440"/>
      <c r="B3" s="442" t="s">
        <v>1</v>
      </c>
      <c r="C3" s="443"/>
      <c r="D3" s="444"/>
      <c r="E3" s="450"/>
      <c r="F3" s="451"/>
    </row>
    <row r="4" spans="1:6" ht="14.25" thickBot="1" thickTop="1">
      <c r="A4" s="11" t="s">
        <v>3</v>
      </c>
      <c r="B4" s="73" t="s">
        <v>4</v>
      </c>
      <c r="C4" s="445" t="s">
        <v>5</v>
      </c>
      <c r="D4" s="445"/>
      <c r="E4" s="445"/>
      <c r="F4" s="11" t="s">
        <v>6</v>
      </c>
    </row>
    <row r="5" ht="14.25" thickBot="1" thickTop="1"/>
    <row r="6" spans="1:6" ht="24" customHeight="1" thickBot="1" thickTop="1">
      <c r="A6" s="452" t="s">
        <v>7</v>
      </c>
      <c r="B6" s="452" t="s">
        <v>8</v>
      </c>
      <c r="C6" s="452"/>
      <c r="D6" s="452"/>
      <c r="E6" s="452"/>
      <c r="F6" s="452"/>
    </row>
    <row r="7" spans="1:6" ht="29.25" customHeight="1" thickBot="1" thickTop="1">
      <c r="A7" s="452"/>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437" t="s">
        <v>231</v>
      </c>
      <c r="B13" s="438"/>
      <c r="C13" s="438"/>
      <c r="D13" s="438"/>
      <c r="E13" s="438"/>
      <c r="F13" s="439"/>
    </row>
    <row r="14" spans="1:6" ht="14.25" thickBot="1" thickTop="1">
      <c r="A14" s="437" t="s">
        <v>163</v>
      </c>
      <c r="B14" s="438"/>
      <c r="C14" s="438"/>
      <c r="D14" s="438"/>
      <c r="E14" s="438"/>
      <c r="F14" s="439"/>
    </row>
    <row r="15" spans="1:6" ht="14.25" thickBot="1" thickTop="1">
      <c r="A15" s="437" t="s">
        <v>232</v>
      </c>
      <c r="B15" s="438"/>
      <c r="C15" s="438"/>
      <c r="D15" s="438"/>
      <c r="E15" s="438"/>
      <c r="F15" s="439"/>
    </row>
    <row r="16" spans="1:6" ht="14.25" thickBot="1" thickTop="1">
      <c r="A16" s="437" t="s">
        <v>233</v>
      </c>
      <c r="B16" s="438"/>
      <c r="C16" s="438"/>
      <c r="D16" s="438"/>
      <c r="E16" s="438"/>
      <c r="F16" s="439"/>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3"/>
  <sheetViews>
    <sheetView zoomScale="90" zoomScaleNormal="90" zoomScalePageLayoutView="0" workbookViewId="0" topLeftCell="D1">
      <pane ySplit="6" topLeftCell="A34" activePane="bottomLeft" state="frozen"/>
      <selection pane="topLeft" activeCell="A1" sqref="A1"/>
      <selection pane="bottomLeft" activeCell="G35" sqref="G35"/>
    </sheetView>
  </sheetViews>
  <sheetFormatPr defaultColWidth="11.421875" defaultRowHeight="12.75"/>
  <cols>
    <col min="1" max="1" width="48.00390625" style="17"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218" customWidth="1"/>
    <col min="9" max="80" width="11.421875" style="219" customWidth="1"/>
    <col min="81" max="16384" width="11.421875" style="7" customWidth="1"/>
  </cols>
  <sheetData>
    <row r="1" spans="1:7" ht="42.75" customHeight="1" thickBot="1">
      <c r="A1" s="469" t="s">
        <v>166</v>
      </c>
      <c r="B1" s="470"/>
      <c r="C1" s="467" t="s">
        <v>0</v>
      </c>
      <c r="D1" s="468"/>
      <c r="E1" s="468"/>
      <c r="F1" s="453"/>
      <c r="G1" s="454"/>
    </row>
    <row r="2" spans="1:7" ht="28.5" customHeight="1">
      <c r="A2" s="471"/>
      <c r="B2" s="470"/>
      <c r="C2" s="459" t="s">
        <v>23</v>
      </c>
      <c r="D2" s="460"/>
      <c r="E2" s="461"/>
      <c r="F2" s="455"/>
      <c r="G2" s="456"/>
    </row>
    <row r="3" spans="1:7" ht="28.5" customHeight="1" thickBot="1">
      <c r="A3" s="471"/>
      <c r="B3" s="470"/>
      <c r="C3" s="462"/>
      <c r="D3" s="463"/>
      <c r="E3" s="464"/>
      <c r="F3" s="457"/>
      <c r="G3" s="458"/>
    </row>
    <row r="4" spans="1:7" ht="26.25" customHeight="1" thickBot="1">
      <c r="A4" s="471"/>
      <c r="B4" s="470"/>
      <c r="C4" s="465" t="s">
        <v>24</v>
      </c>
      <c r="D4" s="466"/>
      <c r="E4" s="9" t="s">
        <v>25</v>
      </c>
      <c r="F4" s="465" t="s">
        <v>6</v>
      </c>
      <c r="G4" s="466"/>
    </row>
    <row r="5" ht="10.5" customHeight="1" thickBot="1"/>
    <row r="6" spans="1:9" ht="39" customHeight="1" thickBot="1" thickTop="1">
      <c r="A6" s="15" t="s">
        <v>164</v>
      </c>
      <c r="B6" s="8" t="s">
        <v>26</v>
      </c>
      <c r="C6" s="8" t="s">
        <v>27</v>
      </c>
      <c r="D6" s="8" t="s">
        <v>28</v>
      </c>
      <c r="E6" s="8" t="s">
        <v>29</v>
      </c>
      <c r="F6" s="8" t="s">
        <v>30</v>
      </c>
      <c r="G6" s="8" t="s">
        <v>31</v>
      </c>
      <c r="H6" s="220"/>
      <c r="I6" s="21"/>
    </row>
    <row r="7" spans="1:80" s="87" customFormat="1" ht="83.25" customHeight="1" thickBot="1" thickTop="1">
      <c r="A7" s="85" t="s">
        <v>94</v>
      </c>
      <c r="B7" s="85" t="s">
        <v>70</v>
      </c>
      <c r="C7" s="86" t="s">
        <v>69</v>
      </c>
      <c r="D7" s="86" t="s">
        <v>110</v>
      </c>
      <c r="E7" s="86" t="s">
        <v>155</v>
      </c>
      <c r="F7" s="86" t="s">
        <v>156</v>
      </c>
      <c r="G7" s="86" t="s">
        <v>157</v>
      </c>
      <c r="H7" s="218"/>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row>
    <row r="8" spans="1:80" s="87" customFormat="1" ht="90" customHeight="1" thickBot="1" thickTop="1">
      <c r="A8" s="85" t="s">
        <v>101</v>
      </c>
      <c r="B8" s="85" t="s">
        <v>70</v>
      </c>
      <c r="C8" s="86" t="s">
        <v>69</v>
      </c>
      <c r="D8" s="86" t="s">
        <v>103</v>
      </c>
      <c r="E8" s="86" t="s">
        <v>158</v>
      </c>
      <c r="F8" s="86" t="s">
        <v>104</v>
      </c>
      <c r="G8" s="86" t="s">
        <v>105</v>
      </c>
      <c r="H8" s="218"/>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row>
    <row r="9" spans="1:80" s="87" customFormat="1" ht="94.5" customHeight="1" thickBot="1" thickTop="1">
      <c r="A9" s="85" t="s">
        <v>113</v>
      </c>
      <c r="B9" s="85" t="s">
        <v>70</v>
      </c>
      <c r="C9" s="86" t="s">
        <v>69</v>
      </c>
      <c r="D9" s="86" t="s">
        <v>118</v>
      </c>
      <c r="E9" s="86" t="s">
        <v>159</v>
      </c>
      <c r="F9" s="86" t="s">
        <v>119</v>
      </c>
      <c r="G9" s="86" t="s">
        <v>120</v>
      </c>
      <c r="H9" s="218"/>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row>
    <row r="10" spans="1:80" s="87" customFormat="1" ht="96.75" customHeight="1" thickBot="1" thickTop="1">
      <c r="A10" s="85" t="s">
        <v>114</v>
      </c>
      <c r="B10" s="85" t="s">
        <v>70</v>
      </c>
      <c r="C10" s="86" t="s">
        <v>69</v>
      </c>
      <c r="D10" s="86" t="s">
        <v>123</v>
      </c>
      <c r="E10" s="86" t="s">
        <v>160</v>
      </c>
      <c r="F10" s="86" t="s">
        <v>124</v>
      </c>
      <c r="G10" s="86" t="s">
        <v>125</v>
      </c>
      <c r="H10" s="218"/>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row>
    <row r="11" spans="1:80" s="87" customFormat="1" ht="66" customHeight="1" thickBot="1" thickTop="1">
      <c r="A11" s="85" t="s">
        <v>227</v>
      </c>
      <c r="B11" s="85" t="s">
        <v>70</v>
      </c>
      <c r="C11" s="86" t="s">
        <v>69</v>
      </c>
      <c r="D11" s="86" t="s">
        <v>235</v>
      </c>
      <c r="E11" s="91" t="s">
        <v>228</v>
      </c>
      <c r="F11" s="91" t="s">
        <v>234</v>
      </c>
      <c r="G11" s="86" t="s">
        <v>196</v>
      </c>
      <c r="H11" s="218"/>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row>
    <row r="12" spans="1:80" s="87" customFormat="1" ht="64.5" customHeight="1" thickBot="1" thickTop="1">
      <c r="A12" s="85" t="s">
        <v>229</v>
      </c>
      <c r="B12" s="85" t="s">
        <v>70</v>
      </c>
      <c r="C12" s="86" t="s">
        <v>69</v>
      </c>
      <c r="D12" s="86" t="s">
        <v>239</v>
      </c>
      <c r="E12" s="91" t="s">
        <v>230</v>
      </c>
      <c r="F12" s="86" t="s">
        <v>234</v>
      </c>
      <c r="G12" s="86" t="s">
        <v>238</v>
      </c>
      <c r="H12" s="218"/>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row>
    <row r="13" spans="1:80" s="95" customFormat="1" ht="136.5" customHeight="1" thickBot="1" thickTop="1">
      <c r="A13" s="85" t="s">
        <v>309</v>
      </c>
      <c r="B13" s="92" t="s">
        <v>70</v>
      </c>
      <c r="C13" s="93" t="s">
        <v>69</v>
      </c>
      <c r="D13" s="93" t="s">
        <v>379</v>
      </c>
      <c r="E13" s="94" t="s">
        <v>310</v>
      </c>
      <c r="F13" s="93" t="s">
        <v>380</v>
      </c>
      <c r="G13" s="93" t="s">
        <v>381</v>
      </c>
      <c r="H13" s="2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1:80" s="36" customFormat="1" ht="74.25" customHeight="1" thickBot="1" thickTop="1">
      <c r="A14" s="105" t="s">
        <v>95</v>
      </c>
      <c r="B14" s="105" t="s">
        <v>72</v>
      </c>
      <c r="C14" s="106" t="s">
        <v>71</v>
      </c>
      <c r="D14" s="106" t="s">
        <v>111</v>
      </c>
      <c r="E14" s="107" t="s">
        <v>98</v>
      </c>
      <c r="F14" s="105" t="s">
        <v>99</v>
      </c>
      <c r="G14" s="105" t="s">
        <v>100</v>
      </c>
      <c r="H14" s="218"/>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row>
    <row r="15" spans="1:80" s="36" customFormat="1" ht="65.25" customHeight="1" thickBot="1" thickTop="1">
      <c r="A15" s="105" t="s">
        <v>194</v>
      </c>
      <c r="B15" s="105" t="s">
        <v>72</v>
      </c>
      <c r="C15" s="106" t="s">
        <v>71</v>
      </c>
      <c r="D15" s="106" t="s">
        <v>204</v>
      </c>
      <c r="E15" s="113" t="s">
        <v>195</v>
      </c>
      <c r="F15" s="105" t="s">
        <v>202</v>
      </c>
      <c r="G15" s="105" t="s">
        <v>203</v>
      </c>
      <c r="H15" s="218"/>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row>
    <row r="16" spans="1:80" s="36" customFormat="1" ht="81.75" customHeight="1" thickBot="1" thickTop="1">
      <c r="A16" s="105" t="s">
        <v>244</v>
      </c>
      <c r="B16" s="105" t="s">
        <v>72</v>
      </c>
      <c r="C16" s="106" t="s">
        <v>71</v>
      </c>
      <c r="D16" s="106" t="s">
        <v>249</v>
      </c>
      <c r="E16" s="113" t="s">
        <v>245</v>
      </c>
      <c r="F16" s="105" t="s">
        <v>248</v>
      </c>
      <c r="G16" s="105" t="s">
        <v>250</v>
      </c>
      <c r="H16" s="218"/>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row>
    <row r="17" spans="1:80" s="36" customFormat="1" ht="82.5" customHeight="1" thickBot="1" thickTop="1">
      <c r="A17" s="105" t="s">
        <v>246</v>
      </c>
      <c r="B17" s="105" t="s">
        <v>72</v>
      </c>
      <c r="C17" s="106" t="s">
        <v>71</v>
      </c>
      <c r="D17" s="106" t="s">
        <v>255</v>
      </c>
      <c r="E17" s="113" t="s">
        <v>247</v>
      </c>
      <c r="F17" s="105" t="s">
        <v>253</v>
      </c>
      <c r="G17" s="105" t="s">
        <v>254</v>
      </c>
      <c r="H17" s="218"/>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row>
    <row r="18" spans="1:80" s="36" customFormat="1" ht="60.75" customHeight="1" thickBot="1" thickTop="1">
      <c r="A18" s="105" t="s">
        <v>324</v>
      </c>
      <c r="B18" s="105" t="s">
        <v>72</v>
      </c>
      <c r="C18" s="106" t="s">
        <v>71</v>
      </c>
      <c r="D18" s="106" t="s">
        <v>330</v>
      </c>
      <c r="E18" s="113" t="s">
        <v>325</v>
      </c>
      <c r="F18" s="105" t="s">
        <v>329</v>
      </c>
      <c r="G18" s="105" t="s">
        <v>331</v>
      </c>
      <c r="H18" s="218"/>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row>
    <row r="19" spans="1:80" s="36" customFormat="1" ht="44.25" customHeight="1" thickBot="1" thickTop="1">
      <c r="A19" s="105" t="s">
        <v>326</v>
      </c>
      <c r="B19" s="105" t="s">
        <v>72</v>
      </c>
      <c r="C19" s="106" t="s">
        <v>71</v>
      </c>
      <c r="D19" s="106" t="s">
        <v>336</v>
      </c>
      <c r="E19" s="113" t="s">
        <v>327</v>
      </c>
      <c r="F19" s="105" t="s">
        <v>335</v>
      </c>
      <c r="G19" s="105" t="s">
        <v>337</v>
      </c>
      <c r="H19" s="218"/>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row>
    <row r="20" spans="1:80" s="36" customFormat="1" ht="52.5" customHeight="1" thickBot="1" thickTop="1">
      <c r="A20" s="105" t="s">
        <v>323</v>
      </c>
      <c r="B20" s="105" t="s">
        <v>72</v>
      </c>
      <c r="C20" s="106" t="s">
        <v>71</v>
      </c>
      <c r="D20" s="106" t="s">
        <v>340</v>
      </c>
      <c r="E20" s="113" t="s">
        <v>328</v>
      </c>
      <c r="F20" s="105" t="s">
        <v>339</v>
      </c>
      <c r="G20" s="105" t="s">
        <v>341</v>
      </c>
      <c r="H20" s="218"/>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row>
    <row r="21" spans="1:80" s="36" customFormat="1" ht="70.5" customHeight="1" thickBot="1" thickTop="1">
      <c r="A21" s="105" t="s">
        <v>409</v>
      </c>
      <c r="B21" s="105" t="s">
        <v>72</v>
      </c>
      <c r="C21" s="106" t="s">
        <v>71</v>
      </c>
      <c r="D21" s="106" t="s">
        <v>412</v>
      </c>
      <c r="E21" s="113" t="s">
        <v>408</v>
      </c>
      <c r="F21" s="105" t="s">
        <v>410</v>
      </c>
      <c r="G21" s="105" t="s">
        <v>411</v>
      </c>
      <c r="H21" s="218"/>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row>
    <row r="22" spans="1:80" s="36" customFormat="1" ht="91.5" customHeight="1" thickBot="1" thickTop="1">
      <c r="A22" s="105" t="s">
        <v>424</v>
      </c>
      <c r="B22" s="105" t="s">
        <v>72</v>
      </c>
      <c r="C22" s="106" t="s">
        <v>71</v>
      </c>
      <c r="D22" s="305" t="s">
        <v>464</v>
      </c>
      <c r="E22" s="113" t="s">
        <v>425</v>
      </c>
      <c r="F22" s="307" t="s">
        <v>465</v>
      </c>
      <c r="G22" s="307" t="s">
        <v>466</v>
      </c>
      <c r="H22" s="218"/>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row>
    <row r="23" spans="1:80" s="110" customFormat="1" ht="82.5" customHeight="1" thickBot="1" thickTop="1">
      <c r="A23" s="118" t="s">
        <v>142</v>
      </c>
      <c r="B23" s="118" t="s">
        <v>73</v>
      </c>
      <c r="C23" s="119" t="s">
        <v>74</v>
      </c>
      <c r="D23" s="119" t="s">
        <v>75</v>
      </c>
      <c r="E23" s="119" t="s">
        <v>76</v>
      </c>
      <c r="F23" s="119" t="s">
        <v>77</v>
      </c>
      <c r="G23" s="119" t="s">
        <v>78</v>
      </c>
      <c r="H23" s="218"/>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row>
    <row r="24" spans="1:80" s="110" customFormat="1" ht="74.25" customHeight="1" thickBot="1" thickTop="1">
      <c r="A24" s="118" t="s">
        <v>286</v>
      </c>
      <c r="B24" s="118" t="s">
        <v>73</v>
      </c>
      <c r="C24" s="119" t="s">
        <v>74</v>
      </c>
      <c r="D24" s="119" t="s">
        <v>291</v>
      </c>
      <c r="E24" s="185" t="s">
        <v>288</v>
      </c>
      <c r="F24" s="119" t="s">
        <v>292</v>
      </c>
      <c r="G24" s="119" t="s">
        <v>293</v>
      </c>
      <c r="H24" s="218"/>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row>
    <row r="25" spans="1:80" s="110" customFormat="1" ht="74.25" customHeight="1" thickBot="1" thickTop="1">
      <c r="A25" s="118" t="s">
        <v>287</v>
      </c>
      <c r="B25" s="118" t="s">
        <v>73</v>
      </c>
      <c r="C25" s="119" t="s">
        <v>74</v>
      </c>
      <c r="D25" s="119" t="s">
        <v>374</v>
      </c>
      <c r="E25" s="185" t="s">
        <v>289</v>
      </c>
      <c r="F25" s="119" t="s">
        <v>375</v>
      </c>
      <c r="G25" s="119" t="s">
        <v>376</v>
      </c>
      <c r="H25" s="218"/>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row>
    <row r="26" spans="1:80" s="133" customFormat="1" ht="50.25" customHeight="1" thickBot="1" thickTop="1">
      <c r="A26" s="111" t="s">
        <v>207</v>
      </c>
      <c r="B26" s="111" t="s">
        <v>80</v>
      </c>
      <c r="C26" s="131" t="s">
        <v>79</v>
      </c>
      <c r="D26" s="112" t="s">
        <v>225</v>
      </c>
      <c r="E26" s="132" t="s">
        <v>208</v>
      </c>
      <c r="F26" s="112" t="s">
        <v>224</v>
      </c>
      <c r="G26" s="112" t="s">
        <v>226</v>
      </c>
      <c r="H26" s="222"/>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row>
    <row r="27" spans="1:80" s="78" customFormat="1" ht="80.25" customHeight="1" thickBot="1" thickTop="1">
      <c r="A27" s="111" t="s">
        <v>346</v>
      </c>
      <c r="B27" s="135" t="s">
        <v>80</v>
      </c>
      <c r="C27" s="131" t="s">
        <v>79</v>
      </c>
      <c r="D27" s="112" t="s">
        <v>349</v>
      </c>
      <c r="E27" s="155" t="s">
        <v>347</v>
      </c>
      <c r="F27" s="112" t="s">
        <v>348</v>
      </c>
      <c r="G27" s="112" t="s">
        <v>341</v>
      </c>
      <c r="H27" s="218"/>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row>
    <row r="28" spans="1:80" s="117" customFormat="1" ht="117.75" customHeight="1" thickBot="1" thickTop="1">
      <c r="A28" s="115" t="s">
        <v>269</v>
      </c>
      <c r="B28" s="115" t="s">
        <v>81</v>
      </c>
      <c r="C28" s="116" t="s">
        <v>243</v>
      </c>
      <c r="D28" s="116" t="s">
        <v>277</v>
      </c>
      <c r="E28" s="142" t="s">
        <v>270</v>
      </c>
      <c r="F28" s="116" t="s">
        <v>271</v>
      </c>
      <c r="G28" s="116" t="s">
        <v>272</v>
      </c>
      <c r="H28" s="218"/>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row>
    <row r="29" spans="1:80" s="117" customFormat="1" ht="101.25" customHeight="1" thickBot="1" thickTop="1">
      <c r="A29" s="115" t="s">
        <v>481</v>
      </c>
      <c r="B29" s="115" t="s">
        <v>81</v>
      </c>
      <c r="C29" s="116" t="s">
        <v>243</v>
      </c>
      <c r="D29" s="116" t="s">
        <v>418</v>
      </c>
      <c r="E29" s="142" t="s">
        <v>416</v>
      </c>
      <c r="F29" s="116" t="s">
        <v>417</v>
      </c>
      <c r="G29" s="116" t="s">
        <v>419</v>
      </c>
      <c r="H29" s="218"/>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row>
    <row r="30" spans="1:80" s="98" customFormat="1" ht="43.5" customHeight="1" thickBot="1" thickTop="1">
      <c r="A30" s="99" t="s">
        <v>262</v>
      </c>
      <c r="B30" s="99" t="s">
        <v>263</v>
      </c>
      <c r="C30" s="100" t="s">
        <v>88</v>
      </c>
      <c r="D30" s="145" t="s">
        <v>267</v>
      </c>
      <c r="E30" s="146" t="s">
        <v>264</v>
      </c>
      <c r="F30" s="146" t="s">
        <v>265</v>
      </c>
      <c r="G30" s="146" t="s">
        <v>266</v>
      </c>
      <c r="H30" s="218"/>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row>
    <row r="31" spans="1:80" s="98" customFormat="1" ht="74.25" customHeight="1" thickBot="1" thickTop="1">
      <c r="A31" s="99" t="s">
        <v>283</v>
      </c>
      <c r="B31" s="99" t="s">
        <v>284</v>
      </c>
      <c r="C31" s="100" t="s">
        <v>88</v>
      </c>
      <c r="D31" s="145" t="s">
        <v>297</v>
      </c>
      <c r="E31" s="146" t="s">
        <v>285</v>
      </c>
      <c r="F31" s="146" t="s">
        <v>296</v>
      </c>
      <c r="G31" s="146" t="s">
        <v>298</v>
      </c>
      <c r="H31" s="218"/>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row>
    <row r="32" spans="1:80" s="98" customFormat="1" ht="71.25" customHeight="1" thickBot="1" thickTop="1">
      <c r="A32" s="99" t="s">
        <v>388</v>
      </c>
      <c r="B32" s="99" t="s">
        <v>387</v>
      </c>
      <c r="C32" s="100" t="s">
        <v>88</v>
      </c>
      <c r="D32" s="145" t="s">
        <v>393</v>
      </c>
      <c r="E32" s="146" t="s">
        <v>389</v>
      </c>
      <c r="F32" s="146" t="s">
        <v>392</v>
      </c>
      <c r="G32" s="146" t="s">
        <v>391</v>
      </c>
      <c r="H32" s="218"/>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row>
    <row r="33" spans="1:80" s="98" customFormat="1" ht="78" customHeight="1" thickBot="1" thickTop="1">
      <c r="A33" s="99" t="s">
        <v>390</v>
      </c>
      <c r="B33" s="99" t="s">
        <v>387</v>
      </c>
      <c r="C33" s="100" t="s">
        <v>88</v>
      </c>
      <c r="D33" s="145" t="s">
        <v>404</v>
      </c>
      <c r="E33" s="146" t="s">
        <v>401</v>
      </c>
      <c r="F33" s="146" t="s">
        <v>403</v>
      </c>
      <c r="G33" s="146" t="s">
        <v>405</v>
      </c>
      <c r="H33" s="218"/>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row>
    <row r="34" spans="1:80" s="110" customFormat="1" ht="99" customHeight="1" thickBot="1" thickTop="1">
      <c r="A34" s="118" t="s">
        <v>133</v>
      </c>
      <c r="B34" s="118" t="s">
        <v>83</v>
      </c>
      <c r="C34" s="119" t="s">
        <v>82</v>
      </c>
      <c r="D34" s="150" t="s">
        <v>134</v>
      </c>
      <c r="E34" s="150" t="s">
        <v>172</v>
      </c>
      <c r="F34" s="150" t="s">
        <v>179</v>
      </c>
      <c r="G34" s="152" t="s">
        <v>178</v>
      </c>
      <c r="H34" s="218"/>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row>
    <row r="35" spans="1:80" s="377" customFormat="1" ht="99" customHeight="1" thickBot="1" thickTop="1">
      <c r="A35" s="378" t="s">
        <v>491</v>
      </c>
      <c r="B35" s="378" t="s">
        <v>83</v>
      </c>
      <c r="C35" s="379" t="s">
        <v>82</v>
      </c>
      <c r="D35" s="382" t="s">
        <v>492</v>
      </c>
      <c r="E35" s="382" t="s">
        <v>492</v>
      </c>
      <c r="F35" s="382" t="s">
        <v>179</v>
      </c>
      <c r="G35" s="384" t="s">
        <v>78</v>
      </c>
      <c r="H35" s="387"/>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row>
    <row r="36" spans="1:80" s="110" customFormat="1" ht="43.5" customHeight="1" thickBot="1" thickTop="1">
      <c r="A36" s="118" t="s">
        <v>359</v>
      </c>
      <c r="B36" s="118" t="s">
        <v>358</v>
      </c>
      <c r="C36" s="119" t="s">
        <v>82</v>
      </c>
      <c r="D36" s="150" t="s">
        <v>363</v>
      </c>
      <c r="E36" s="150" t="s">
        <v>361</v>
      </c>
      <c r="F36" s="150" t="s">
        <v>362</v>
      </c>
      <c r="G36" s="152" t="s">
        <v>364</v>
      </c>
      <c r="H36" s="218"/>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row>
    <row r="37" spans="1:80" s="110" customFormat="1" ht="48" customHeight="1" thickBot="1" thickTop="1">
      <c r="A37" s="118" t="s">
        <v>360</v>
      </c>
      <c r="B37" s="118" t="s">
        <v>358</v>
      </c>
      <c r="C37" s="119" t="s">
        <v>82</v>
      </c>
      <c r="D37" s="150" t="s">
        <v>370</v>
      </c>
      <c r="E37" s="150" t="s">
        <v>368</v>
      </c>
      <c r="F37" s="150" t="s">
        <v>369</v>
      </c>
      <c r="G37" s="152" t="s">
        <v>371</v>
      </c>
      <c r="H37" s="218"/>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row>
    <row r="38" spans="1:80" s="78" customFormat="1" ht="74.25" customHeight="1" thickBot="1" thickTop="1">
      <c r="A38" s="111" t="s">
        <v>199</v>
      </c>
      <c r="B38" s="111" t="s">
        <v>102</v>
      </c>
      <c r="C38" s="112" t="s">
        <v>84</v>
      </c>
      <c r="D38" s="80" t="s">
        <v>148</v>
      </c>
      <c r="E38" s="112" t="s">
        <v>184</v>
      </c>
      <c r="F38" s="154" t="s">
        <v>180</v>
      </c>
      <c r="G38" s="154" t="s">
        <v>181</v>
      </c>
      <c r="H38" s="218"/>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row>
    <row r="39" spans="1:80" s="78" customFormat="1" ht="36" customHeight="1" thickBot="1" thickTop="1">
      <c r="A39" s="111" t="s">
        <v>209</v>
      </c>
      <c r="B39" s="111" t="s">
        <v>211</v>
      </c>
      <c r="C39" s="112" t="s">
        <v>84</v>
      </c>
      <c r="D39" s="112" t="s">
        <v>217</v>
      </c>
      <c r="E39" s="155" t="s">
        <v>210</v>
      </c>
      <c r="F39" s="111" t="s">
        <v>215</v>
      </c>
      <c r="G39" s="156" t="s">
        <v>216</v>
      </c>
      <c r="H39" s="218"/>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row>
    <row r="40" spans="1:80" s="78" customFormat="1" ht="88.5" customHeight="1" thickBot="1" thickTop="1">
      <c r="A40" s="111" t="s">
        <v>212</v>
      </c>
      <c r="B40" s="111" t="s">
        <v>213</v>
      </c>
      <c r="C40" s="112" t="s">
        <v>84</v>
      </c>
      <c r="D40" s="112" t="s">
        <v>219</v>
      </c>
      <c r="E40" s="157" t="s">
        <v>214</v>
      </c>
      <c r="F40" s="111" t="s">
        <v>220</v>
      </c>
      <c r="G40" s="156" t="s">
        <v>221</v>
      </c>
      <c r="H40" s="218"/>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row>
    <row r="41" spans="1:80" s="78" customFormat="1" ht="109.5" customHeight="1" thickBot="1" thickTop="1">
      <c r="A41" s="111" t="s">
        <v>415</v>
      </c>
      <c r="B41" s="111" t="s">
        <v>102</v>
      </c>
      <c r="C41" s="112" t="s">
        <v>84</v>
      </c>
      <c r="D41" s="314" t="s">
        <v>472</v>
      </c>
      <c r="E41" s="155" t="s">
        <v>469</v>
      </c>
      <c r="F41" s="314" t="s">
        <v>470</v>
      </c>
      <c r="G41" s="156" t="s">
        <v>471</v>
      </c>
      <c r="H41" s="218"/>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row>
    <row r="42" spans="1:80" s="136" customFormat="1" ht="90" customHeight="1" thickBot="1" thickTop="1">
      <c r="A42" s="158" t="s">
        <v>143</v>
      </c>
      <c r="B42" s="158" t="s">
        <v>85</v>
      </c>
      <c r="C42" s="159" t="s">
        <v>86</v>
      </c>
      <c r="D42" s="50" t="s">
        <v>151</v>
      </c>
      <c r="E42" s="159" t="s">
        <v>185</v>
      </c>
      <c r="F42" s="160" t="s">
        <v>108</v>
      </c>
      <c r="G42" s="160" t="s">
        <v>109</v>
      </c>
      <c r="H42" s="218"/>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row>
    <row r="43" spans="1:80" s="136" customFormat="1" ht="75" customHeight="1" thickBot="1" thickTop="1">
      <c r="A43" s="158" t="s">
        <v>144</v>
      </c>
      <c r="B43" s="158" t="s">
        <v>85</v>
      </c>
      <c r="C43" s="159" t="s">
        <v>86</v>
      </c>
      <c r="D43" s="50" t="s">
        <v>150</v>
      </c>
      <c r="E43" s="159" t="s">
        <v>186</v>
      </c>
      <c r="F43" s="160" t="s">
        <v>108</v>
      </c>
      <c r="G43" s="160" t="s">
        <v>109</v>
      </c>
      <c r="H43" s="218"/>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row>
    <row r="44" spans="1:80" s="136" customFormat="1" ht="79.5" customHeight="1" thickBot="1" thickTop="1">
      <c r="A44" s="158" t="s">
        <v>145</v>
      </c>
      <c r="B44" s="158" t="s">
        <v>85</v>
      </c>
      <c r="C44" s="159" t="s">
        <v>86</v>
      </c>
      <c r="D44" s="50" t="s">
        <v>148</v>
      </c>
      <c r="E44" s="159" t="s">
        <v>187</v>
      </c>
      <c r="F44" s="160" t="s">
        <v>183</v>
      </c>
      <c r="G44" s="160" t="s">
        <v>182</v>
      </c>
      <c r="H44" s="218"/>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row>
    <row r="45" spans="1:80" s="136" customFormat="1" ht="61.5" customHeight="1" thickBot="1" thickTop="1">
      <c r="A45" s="158" t="s">
        <v>304</v>
      </c>
      <c r="B45" s="158" t="s">
        <v>85</v>
      </c>
      <c r="C45" s="159" t="s">
        <v>86</v>
      </c>
      <c r="D45" s="190" t="s">
        <v>307</v>
      </c>
      <c r="E45" s="191" t="s">
        <v>305</v>
      </c>
      <c r="F45" s="160" t="s">
        <v>306</v>
      </c>
      <c r="G45" s="160" t="s">
        <v>290</v>
      </c>
      <c r="H45" s="218"/>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row>
    <row r="46" spans="1:80" s="177" customFormat="1" ht="66.75" customHeight="1" thickBot="1" thickTop="1">
      <c r="A46" s="322" t="s">
        <v>396</v>
      </c>
      <c r="B46" s="322" t="s">
        <v>87</v>
      </c>
      <c r="C46" s="323" t="s">
        <v>88</v>
      </c>
      <c r="D46" s="324" t="s">
        <v>385</v>
      </c>
      <c r="E46" s="325" t="s">
        <v>397</v>
      </c>
      <c r="F46" s="325" t="s">
        <v>384</v>
      </c>
      <c r="G46" s="325" t="s">
        <v>386</v>
      </c>
      <c r="H46" s="218"/>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row>
    <row r="47" spans="1:80" s="32" customFormat="1" ht="90" customHeight="1" thickBot="1" thickTop="1">
      <c r="A47" s="194" t="s">
        <v>316</v>
      </c>
      <c r="B47" s="194" t="s">
        <v>315</v>
      </c>
      <c r="C47" s="195" t="s">
        <v>318</v>
      </c>
      <c r="D47" s="195" t="s">
        <v>321</v>
      </c>
      <c r="E47" s="195" t="s">
        <v>317</v>
      </c>
      <c r="F47" s="196" t="s">
        <v>320</v>
      </c>
      <c r="G47" s="194" t="s">
        <v>322</v>
      </c>
      <c r="H47" s="218"/>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row>
    <row r="48" spans="1:80" s="32" customFormat="1" ht="127.5" customHeight="1" thickBot="1" thickTop="1">
      <c r="A48" s="175" t="s">
        <v>427</v>
      </c>
      <c r="B48" s="175" t="s">
        <v>428</v>
      </c>
      <c r="C48" s="176" t="s">
        <v>434</v>
      </c>
      <c r="D48" s="304" t="s">
        <v>440</v>
      </c>
      <c r="E48" s="176" t="s">
        <v>426</v>
      </c>
      <c r="F48" s="302" t="s">
        <v>441</v>
      </c>
      <c r="G48" s="175" t="s">
        <v>402</v>
      </c>
      <c r="H48" s="218"/>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row>
    <row r="49" spans="1:80" s="32" customFormat="1" ht="90" customHeight="1" thickBot="1" thickTop="1">
      <c r="A49" s="175" t="s">
        <v>429</v>
      </c>
      <c r="B49" s="175" t="s">
        <v>428</v>
      </c>
      <c r="C49" s="176" t="s">
        <v>434</v>
      </c>
      <c r="D49" s="176" t="s">
        <v>446</v>
      </c>
      <c r="E49" s="176" t="s">
        <v>435</v>
      </c>
      <c r="F49" s="302" t="s">
        <v>447</v>
      </c>
      <c r="G49" s="175" t="s">
        <v>448</v>
      </c>
      <c r="H49" s="218"/>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row>
    <row r="50" spans="1:80" s="32" customFormat="1" ht="90" customHeight="1" thickBot="1" thickTop="1">
      <c r="A50" s="175" t="s">
        <v>430</v>
      </c>
      <c r="B50" s="175" t="s">
        <v>428</v>
      </c>
      <c r="C50" s="176" t="s">
        <v>434</v>
      </c>
      <c r="D50" s="176" t="s">
        <v>446</v>
      </c>
      <c r="E50" s="176" t="s">
        <v>436</v>
      </c>
      <c r="F50" s="302" t="s">
        <v>447</v>
      </c>
      <c r="G50" s="175" t="s">
        <v>448</v>
      </c>
      <c r="H50" s="218"/>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row>
    <row r="51" spans="1:80" s="32" customFormat="1" ht="90" customHeight="1" thickBot="1" thickTop="1">
      <c r="A51" s="175" t="s">
        <v>431</v>
      </c>
      <c r="B51" s="175" t="s">
        <v>428</v>
      </c>
      <c r="C51" s="176" t="s">
        <v>434</v>
      </c>
      <c r="D51" s="176" t="s">
        <v>452</v>
      </c>
      <c r="E51" s="176" t="s">
        <v>437</v>
      </c>
      <c r="F51" s="302" t="s">
        <v>453</v>
      </c>
      <c r="G51" s="175" t="s">
        <v>454</v>
      </c>
      <c r="H51" s="218"/>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row>
    <row r="52" spans="1:80" s="32" customFormat="1" ht="90" customHeight="1" thickBot="1" thickTop="1">
      <c r="A52" s="175" t="s">
        <v>432</v>
      </c>
      <c r="B52" s="175" t="s">
        <v>428</v>
      </c>
      <c r="C52" s="176" t="s">
        <v>434</v>
      </c>
      <c r="D52" s="176" t="s">
        <v>457</v>
      </c>
      <c r="E52" s="176" t="s">
        <v>438</v>
      </c>
      <c r="F52" s="302" t="s">
        <v>458</v>
      </c>
      <c r="G52" s="175" t="s">
        <v>459</v>
      </c>
      <c r="H52" s="218"/>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row>
    <row r="53" spans="1:80" s="32" customFormat="1" ht="142.5" customHeight="1" thickBot="1" thickTop="1">
      <c r="A53" s="175" t="s">
        <v>433</v>
      </c>
      <c r="B53" s="175" t="s">
        <v>428</v>
      </c>
      <c r="C53" s="176" t="s">
        <v>434</v>
      </c>
      <c r="D53" s="176" t="s">
        <v>460</v>
      </c>
      <c r="E53" s="176" t="s">
        <v>439</v>
      </c>
      <c r="F53" s="302" t="s">
        <v>461</v>
      </c>
      <c r="G53" s="175" t="s">
        <v>290</v>
      </c>
      <c r="H53" s="218"/>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row>
    <row r="54"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53"/>
  <sheetViews>
    <sheetView zoomScale="90" zoomScaleNormal="90" zoomScalePageLayoutView="0" workbookViewId="0" topLeftCell="A1">
      <pane ySplit="7" topLeftCell="A33" activePane="bottomLeft" state="frozen"/>
      <selection pane="topLeft" activeCell="A1" sqref="A1"/>
      <selection pane="bottomLeft" activeCell="E36" sqref="E36"/>
    </sheetView>
  </sheetViews>
  <sheetFormatPr defaultColWidth="11.421875" defaultRowHeight="12.75"/>
  <cols>
    <col min="1" max="1" width="25.140625" style="17"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7"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219" customWidth="1"/>
    <col min="131" max="16384" width="11.421875" style="7" customWidth="1"/>
  </cols>
  <sheetData>
    <row r="1" spans="1:13" ht="27.75" customHeight="1">
      <c r="A1" s="469" t="s">
        <v>166</v>
      </c>
      <c r="B1" s="470"/>
      <c r="C1" s="467" t="s">
        <v>0</v>
      </c>
      <c r="D1" s="468"/>
      <c r="E1" s="468"/>
      <c r="F1" s="468"/>
      <c r="G1" s="468"/>
      <c r="H1" s="453"/>
      <c r="I1" s="454"/>
      <c r="J1" s="7" t="s">
        <v>168</v>
      </c>
      <c r="K1" s="7" t="s">
        <v>169</v>
      </c>
      <c r="L1" s="7" t="s">
        <v>170</v>
      </c>
      <c r="M1" s="21" t="s">
        <v>171</v>
      </c>
    </row>
    <row r="2" spans="1:13" ht="27" customHeight="1">
      <c r="A2" s="471"/>
      <c r="B2" s="470"/>
      <c r="C2" s="474" t="s">
        <v>32</v>
      </c>
      <c r="D2" s="475"/>
      <c r="E2" s="475"/>
      <c r="F2" s="475"/>
      <c r="G2" s="475"/>
      <c r="H2" s="455"/>
      <c r="I2" s="456"/>
      <c r="J2" s="7" t="s">
        <v>132</v>
      </c>
      <c r="K2" s="22" t="s">
        <v>97</v>
      </c>
      <c r="L2" s="22" t="s">
        <v>96</v>
      </c>
      <c r="M2" s="22" t="s">
        <v>96</v>
      </c>
    </row>
    <row r="3" spans="1:9" ht="24" customHeight="1" thickBot="1">
      <c r="A3" s="471"/>
      <c r="B3" s="470"/>
      <c r="C3" s="462"/>
      <c r="D3" s="463"/>
      <c r="E3" s="463"/>
      <c r="F3" s="463"/>
      <c r="G3" s="463"/>
      <c r="H3" s="457"/>
      <c r="I3" s="458"/>
    </row>
    <row r="4" spans="1:9" ht="13.5" thickBot="1">
      <c r="A4" s="471"/>
      <c r="B4" s="470"/>
      <c r="C4" s="465" t="s">
        <v>33</v>
      </c>
      <c r="D4" s="466"/>
      <c r="E4" s="476" t="s">
        <v>25</v>
      </c>
      <c r="F4" s="477"/>
      <c r="G4" s="478"/>
      <c r="H4" s="465" t="s">
        <v>6</v>
      </c>
      <c r="I4" s="466"/>
    </row>
    <row r="5" ht="7.5" customHeight="1" thickBot="1"/>
    <row r="6" spans="1:9" ht="25.5" customHeight="1" thickBot="1" thickTop="1">
      <c r="A6" s="472" t="s">
        <v>165</v>
      </c>
      <c r="B6" s="472" t="s">
        <v>26</v>
      </c>
      <c r="C6" s="473" t="s">
        <v>34</v>
      </c>
      <c r="D6" s="473" t="s">
        <v>35</v>
      </c>
      <c r="E6" s="473"/>
      <c r="F6" s="16" t="s">
        <v>167</v>
      </c>
      <c r="G6" s="473" t="s">
        <v>36</v>
      </c>
      <c r="H6" s="472" t="s">
        <v>37</v>
      </c>
      <c r="I6" s="473" t="s">
        <v>38</v>
      </c>
    </row>
    <row r="7" spans="1:9" ht="27" thickBot="1" thickTop="1">
      <c r="A7" s="472"/>
      <c r="B7" s="472"/>
      <c r="C7" s="473"/>
      <c r="D7" s="8" t="s">
        <v>7</v>
      </c>
      <c r="E7" s="8" t="s">
        <v>8</v>
      </c>
      <c r="F7" s="16"/>
      <c r="G7" s="473"/>
      <c r="H7" s="472"/>
      <c r="I7" s="473"/>
    </row>
    <row r="8" spans="1:130" s="87" customFormat="1" ht="44.25" customHeight="1" thickBot="1" thickTop="1">
      <c r="A8" s="88" t="str">
        <f>'IDENTIFICACION DEL RIESGO'!A7</f>
        <v>CI01813-P</v>
      </c>
      <c r="B8" s="88" t="str">
        <f>'IDENTIFICACION DEL RIESGO'!B7</f>
        <v>DIRECCIONAMIENTO ESTRATÉGICO</v>
      </c>
      <c r="C8" s="89" t="str">
        <f>'IDENTIFICACION DEL RIESGO'!D7</f>
        <v>POSIBLE CONSTRUCCIÓN DE LA DOFA DE MANERA INADECUADA</v>
      </c>
      <c r="D8" s="90">
        <v>5</v>
      </c>
      <c r="E8" s="90">
        <v>2</v>
      </c>
      <c r="F8" s="90" t="s">
        <v>17</v>
      </c>
      <c r="G8" s="90" t="s">
        <v>89</v>
      </c>
      <c r="H8" s="206" t="str">
        <f>IF(F8="B",$J$1,IF(F8="M",$K$1,IF(F8="A",$L$1,IF(F8="E",$M$1,"0"))))</f>
        <v>ZONA DE RIESGO ALTA</v>
      </c>
      <c r="I8" s="199" t="str">
        <f aca="true" t="shared" si="0" ref="I8:I26">IF(F8="B",$J$2,IF(F8="M",$K$2,IF(F8="A",$L$2,IF(F8="E",$M$2,"0"))))</f>
        <v>Reducir el Riesgo, Evitar, Compartir o Transferir el Riesgo</v>
      </c>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row>
    <row r="9" spans="1:130" s="87" customFormat="1" ht="40.5" customHeight="1" thickBot="1" thickTop="1">
      <c r="A9" s="88" t="str">
        <f>'IDENTIFICACION DEL RIESGO'!A8</f>
        <v>CA03614-P</v>
      </c>
      <c r="B9" s="88" t="str">
        <f>'IDENTIFICACION DEL RIESGO'!B8</f>
        <v>DIRECCIONAMIENTO ESTRATÉGICO</v>
      </c>
      <c r="C9" s="89" t="str">
        <f>'IDENTIFICACION DEL RIESGO'!D8</f>
        <v>BRINDAR INFORMACIÓN ERRADA DE LA PLANEACIÓN ESTRATÉGICA A LOS FUNCIONARIOS DE LA ENTIDAD</v>
      </c>
      <c r="D9" s="90">
        <v>5</v>
      </c>
      <c r="E9" s="90">
        <v>2</v>
      </c>
      <c r="F9" s="90" t="s">
        <v>17</v>
      </c>
      <c r="G9" s="90" t="s">
        <v>90</v>
      </c>
      <c r="H9" s="206" t="str">
        <f>IF(F9="B",$J$1,IF(F9="M",$K$1,IF(F9="A",$L$1,IF(F9="E",$M$1,"0"))))</f>
        <v>ZONA DE RIESGO ALTA</v>
      </c>
      <c r="I9" s="199" t="str">
        <f t="shared" si="0"/>
        <v>Reducir el Riesgo, Evitar, Compartir o Transferir el Riesgo</v>
      </c>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row>
    <row r="10" spans="1:130" s="87" customFormat="1" ht="46.5" customHeight="1" thickBot="1" thickTop="1">
      <c r="A10" s="88" t="str">
        <f>'IDENTIFICACION DEL RIESGO'!A9</f>
        <v>CA07014-P</v>
      </c>
      <c r="B10" s="88" t="str">
        <f>'IDENTIFICACION DEL RIESGO'!B9</f>
        <v>DIRECCIONAMIENTO ESTRATÉGICO</v>
      </c>
      <c r="C10" s="89" t="str">
        <f>'IDENTIFICACION DEL RIESGO'!D9</f>
        <v>INCUMPLIMIENTO DEL DECRETO 943 DE MAYO DE 2014 REFERENTE A LA ACTUALIZACIÓN DEL MECI</v>
      </c>
      <c r="D10" s="90">
        <v>4</v>
      </c>
      <c r="E10" s="90">
        <v>2</v>
      </c>
      <c r="F10" s="90" t="s">
        <v>17</v>
      </c>
      <c r="G10" s="90" t="s">
        <v>90</v>
      </c>
      <c r="H10" s="206" t="str">
        <f aca="true" t="shared" si="1" ref="H10:H35">IF(F10="B",$J$1,IF(F10="M",$K$1,IF(F10="A",$L$1,IF(F10="E",$M$1,"0"))))</f>
        <v>ZONA DE RIESGO ALTA</v>
      </c>
      <c r="I10" s="199" t="str">
        <f t="shared" si="0"/>
        <v>Reducir el Riesgo, Evitar, Compartir o Transferir el Riesgo</v>
      </c>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row>
    <row r="11" spans="1:130" s="87" customFormat="1" ht="45" customHeight="1" thickBot="1" thickTop="1">
      <c r="A11" s="88" t="str">
        <f>'IDENTIFICACION DEL RIESGO'!A10</f>
        <v>CA07114-P</v>
      </c>
      <c r="B11" s="88" t="str">
        <f>'IDENTIFICACION DEL RIESGO'!B10</f>
        <v>DIRECCIONAMIENTO ESTRATÉGICO</v>
      </c>
      <c r="C11" s="89" t="str">
        <f>'IDENTIFICACION DEL RIESGO'!D10</f>
        <v>POSIBLES INCUMPLIMIENTOS REFERENTES A LAS ACTIVIDADES QUE DESARROLLA LA OFICINA</v>
      </c>
      <c r="D11" s="90">
        <v>4</v>
      </c>
      <c r="E11" s="90">
        <v>1</v>
      </c>
      <c r="F11" s="90" t="s">
        <v>16</v>
      </c>
      <c r="G11" s="90" t="s">
        <v>90</v>
      </c>
      <c r="H11" s="206" t="str">
        <f t="shared" si="1"/>
        <v>ZONA DE RIESGO MODERADA</v>
      </c>
      <c r="I11" s="199" t="str">
        <f t="shared" si="0"/>
        <v>Asumir el Riesgo, Reducir el Riesgo</v>
      </c>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row>
    <row r="12" spans="1:130" s="87" customFormat="1" ht="49.5" customHeight="1" thickBot="1" thickTop="1">
      <c r="A12" s="88" t="str">
        <f>'IDENTIFICACION DEL RIESGO'!A11</f>
        <v>CI03015-P</v>
      </c>
      <c r="B12" s="88" t="str">
        <f>'IDENTIFICACION DEL RIESGO'!B11</f>
        <v>DIRECCIONAMIENTO ESTRATÉGICO</v>
      </c>
      <c r="C12" s="89" t="str">
        <f>'IDENTIFICACION DEL RIESGO'!D11</f>
        <v>POSIBLE INCUMPLIMIENTO DEL NUMERAL 4,2,2  DE LA NORMA MANUAL DE CALIDAD </v>
      </c>
      <c r="D12" s="90">
        <v>4</v>
      </c>
      <c r="E12" s="90">
        <v>3</v>
      </c>
      <c r="F12" s="90" t="s">
        <v>17</v>
      </c>
      <c r="G12" s="90" t="s">
        <v>198</v>
      </c>
      <c r="H12" s="206" t="str">
        <f t="shared" si="1"/>
        <v>ZONA DE RIESGO ALTA</v>
      </c>
      <c r="I12" s="199" t="str">
        <f t="shared" si="0"/>
        <v>Reducir el Riesgo, Evitar, Compartir o Transferir el Riesgo</v>
      </c>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row>
    <row r="13" spans="1:130" s="87" customFormat="1" ht="59.25" customHeight="1" thickBot="1" thickTop="1">
      <c r="A13" s="88" t="str">
        <f>'IDENTIFICACION DEL RIESGO'!A12</f>
        <v>CI03115-P</v>
      </c>
      <c r="B13" s="88" t="str">
        <f>'IDENTIFICACION DEL RIESGO'!B12</f>
        <v>DIRECCIONAMIENTO ESTRATÉGICO</v>
      </c>
      <c r="C13" s="89" t="str">
        <f>'IDENTIFICACION DEL RIESGO'!D12</f>
        <v>posible contruccion de la Matriz del Plan Anticorrupción y sus componentes no acorde a la metodologia actual </v>
      </c>
      <c r="D13" s="90">
        <v>4</v>
      </c>
      <c r="E13" s="90">
        <v>3</v>
      </c>
      <c r="F13" s="90" t="s">
        <v>17</v>
      </c>
      <c r="G13" s="90"/>
      <c r="H13" s="206" t="str">
        <f t="shared" si="1"/>
        <v>ZONA DE RIESGO ALTA</v>
      </c>
      <c r="I13" s="199" t="str">
        <f t="shared" si="0"/>
        <v>Reducir el Riesgo, Evitar, Compartir o Transferir el Riesgo</v>
      </c>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row>
    <row r="14" spans="1:130" s="87" customFormat="1" ht="59.25" customHeight="1" thickBot="1" thickTop="1">
      <c r="A14" s="88" t="str">
        <f>'IDENTIFICACION DEL RIESGO'!A13</f>
        <v>CA00317-P</v>
      </c>
      <c r="B14" s="88" t="str">
        <f>'IDENTIFICACION DEL RIESGO'!B13</f>
        <v>DIRECCIONAMIENTO ESTRATÉGICO</v>
      </c>
      <c r="C14" s="89" t="str">
        <f>'IDENTIFICACION DEL RIESGO'!D13</f>
        <v>NO CONTAR CON LOS INSUMOS COMPLETOS PARA CONSOLIDAR EL INFORME EJECUTIVO DE REVISIÓN POR LA DRECCIÓN </v>
      </c>
      <c r="D14" s="90">
        <v>3</v>
      </c>
      <c r="E14" s="90">
        <v>2</v>
      </c>
      <c r="F14" s="90" t="s">
        <v>16</v>
      </c>
      <c r="G14" s="90"/>
      <c r="H14" s="206" t="str">
        <f t="shared" si="1"/>
        <v>ZONA DE RIESGO MODERADA</v>
      </c>
      <c r="I14" s="19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row>
    <row r="15" spans="1:130" s="36" customFormat="1" ht="45" customHeight="1" thickBot="1" thickTop="1">
      <c r="A15" s="77" t="str">
        <f>'IDENTIFICACION DEL RIESGO'!A14</f>
        <v>CA05813-P</v>
      </c>
      <c r="B15" s="77" t="str">
        <f>'IDENTIFICACION DEL RIESGO'!B14</f>
        <v>GESTION DE TIC`S</v>
      </c>
      <c r="C15" s="45" t="str">
        <f>'IDENTIFICACION DEL RIESGO'!D14</f>
        <v>QUE SE INCUMPLA CON LAS POLITICAS DE SEGURIDAD DE LA ENTIDAD</v>
      </c>
      <c r="D15" s="108">
        <v>2</v>
      </c>
      <c r="E15" s="108">
        <v>3</v>
      </c>
      <c r="F15" s="108" t="s">
        <v>16</v>
      </c>
      <c r="G15" s="108" t="s">
        <v>90</v>
      </c>
      <c r="H15" s="207" t="str">
        <f t="shared" si="1"/>
        <v>ZONA DE RIESGO MODERADA</v>
      </c>
      <c r="I15" s="200" t="str">
        <f t="shared" si="0"/>
        <v>Asumir el Riesgo, Reducir el Riesgo</v>
      </c>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row>
    <row r="16" spans="1:130" s="36" customFormat="1" ht="66.75" customHeight="1" thickBot="1" thickTop="1">
      <c r="A16" s="77" t="str">
        <f>'IDENTIFICACION DEL RIESGO'!A15</f>
        <v>CA03515-P</v>
      </c>
      <c r="B16" s="77" t="str">
        <f>'IDENTIFICACION DEL RIESGO'!B15</f>
        <v>GESTION DE TIC`S</v>
      </c>
      <c r="C16" s="45" t="str">
        <f>'IDENTIFICACION DEL RIESGO'!D15</f>
        <v>POSIBLE ATAQUE DE SEGURIDAD </v>
      </c>
      <c r="D16" s="109">
        <v>3</v>
      </c>
      <c r="E16" s="109">
        <v>3</v>
      </c>
      <c r="F16" s="109" t="s">
        <v>17</v>
      </c>
      <c r="G16" s="109" t="s">
        <v>154</v>
      </c>
      <c r="H16" s="207" t="str">
        <f t="shared" si="1"/>
        <v>ZONA DE RIESGO ALTA</v>
      </c>
      <c r="I16" s="200" t="str">
        <f t="shared" si="0"/>
        <v>Reducir el Riesgo, Evitar, Compartir o Transferir el Riesgo</v>
      </c>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row>
    <row r="17" spans="1:130" s="36" customFormat="1" ht="60.75" customHeight="1" thickBot="1" thickTop="1">
      <c r="A17" s="77" t="str">
        <f>'IDENTIFICACION DEL RIESGO'!A16</f>
        <v>CA01316-P</v>
      </c>
      <c r="B17" s="77" t="str">
        <f>'IDENTIFICACION DEL RIESGO'!B16</f>
        <v>GESTION DE TIC`S</v>
      </c>
      <c r="C17" s="45" t="str">
        <f>'IDENTIFICACION DEL RIESGO'!D16</f>
        <v>POSIBLE INSTALACIÓN DE SOFTWARE ILEGAL </v>
      </c>
      <c r="D17" s="109">
        <v>3</v>
      </c>
      <c r="E17" s="109">
        <v>3</v>
      </c>
      <c r="F17" s="109" t="s">
        <v>17</v>
      </c>
      <c r="G17" s="114" t="s">
        <v>251</v>
      </c>
      <c r="H17" s="207" t="str">
        <f t="shared" si="1"/>
        <v>ZONA DE RIESGO ALTA</v>
      </c>
      <c r="I17" s="200" t="str">
        <f t="shared" si="0"/>
        <v>Reducir el Riesgo, Evitar, Compartir o Transferir el Riesgo</v>
      </c>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row>
    <row r="18" spans="1:130" s="36" customFormat="1" ht="60.75" customHeight="1" thickBot="1" thickTop="1">
      <c r="A18" s="77" t="str">
        <f>'IDENTIFICACION DEL RIESGO'!A17</f>
        <v>CA01516-P</v>
      </c>
      <c r="B18" s="77" t="str">
        <f>'IDENTIFICACION DEL RIESGO'!B17</f>
        <v>GESTION DE TIC`S</v>
      </c>
      <c r="C18" s="45" t="str">
        <f>'IDENTIFICACION DEL RIESGO'!D17</f>
        <v>QUE NO SE TENGAN CANALES EFECTIVOS DE COMUNICACIÓN CON EL CIUDADANO </v>
      </c>
      <c r="D18" s="109">
        <v>3</v>
      </c>
      <c r="E18" s="109">
        <v>3</v>
      </c>
      <c r="F18" s="109" t="s">
        <v>17</v>
      </c>
      <c r="G18" s="114" t="s">
        <v>251</v>
      </c>
      <c r="H18" s="207" t="str">
        <f t="shared" si="1"/>
        <v>ZONA DE RIESGO ALTA</v>
      </c>
      <c r="I18" s="200" t="str">
        <f t="shared" si="0"/>
        <v>Reducir el Riesgo, Evitar, Compartir o Transferir el Riesgo</v>
      </c>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row>
    <row r="19" spans="1:130" s="36" customFormat="1" ht="60.75" customHeight="1" thickBot="1" thickTop="1">
      <c r="A19" s="192" t="str">
        <f>'IDENTIFICACION DEL RIESGO'!A18</f>
        <v>CI00117-P</v>
      </c>
      <c r="B19" s="192" t="str">
        <f>'IDENTIFICACION DEL RIESGO'!B18</f>
        <v>GESTION DE TIC`S</v>
      </c>
      <c r="C19" s="45" t="str">
        <f>'IDENTIFICACION DEL RIESGO'!D18</f>
        <v>INSTALACIÓN DE SOFTWARE  ILEGAL </v>
      </c>
      <c r="D19" s="109">
        <v>4</v>
      </c>
      <c r="E19" s="109">
        <v>4</v>
      </c>
      <c r="F19" s="109" t="s">
        <v>19</v>
      </c>
      <c r="G19" s="114"/>
      <c r="H19" s="207" t="str">
        <f t="shared" si="1"/>
        <v>ZONA DE RIESGO EXTREMA</v>
      </c>
      <c r="I19" s="200" t="str">
        <f t="shared" si="0"/>
        <v>Reducir el Riesgo, Evitar, Compartir o Transferir el Riesgo</v>
      </c>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row>
    <row r="20" spans="1:130" s="36" customFormat="1" ht="60.75" customHeight="1" thickBot="1" thickTop="1">
      <c r="A20" s="192" t="str">
        <f>'IDENTIFICACION DEL RIESGO'!A19</f>
        <v>CI00317-P</v>
      </c>
      <c r="B20" s="192" t="str">
        <f>'IDENTIFICACION DEL RIESGO'!B19</f>
        <v>GESTION DE TIC`S</v>
      </c>
      <c r="C20" s="45" t="str">
        <f>'IDENTIFICACION DEL RIESGO'!D19</f>
        <v>DAÑO Y DETERIORO DE LOS EQUIPOS DE COMPUTO </v>
      </c>
      <c r="D20" s="109">
        <v>3</v>
      </c>
      <c r="E20" s="109">
        <v>3</v>
      </c>
      <c r="F20" s="109" t="s">
        <v>17</v>
      </c>
      <c r="G20" s="114"/>
      <c r="H20" s="207" t="str">
        <f t="shared" si="1"/>
        <v>ZONA DE RIESGO ALTA</v>
      </c>
      <c r="I20" s="200" t="str">
        <f t="shared" si="0"/>
        <v>Reducir el Riesgo, Evitar, Compartir o Transferir el Riesgo</v>
      </c>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row>
    <row r="21" spans="1:130" s="36" customFormat="1" ht="60.75" customHeight="1" thickBot="1" thickTop="1">
      <c r="A21" s="192" t="str">
        <f>'IDENTIFICACION DEL RIESGO'!A20</f>
        <v>CI00417-P</v>
      </c>
      <c r="B21" s="192" t="str">
        <f>'IDENTIFICACION DEL RIESGO'!B20</f>
        <v>GESTION DE TIC`S</v>
      </c>
      <c r="C21" s="45" t="str">
        <f>'IDENTIFICACION DEL RIESGO'!D20</f>
        <v>QUE NO EXISTA UN PUNTO DE RECUPERACIÓN ANTE DESASTRES </v>
      </c>
      <c r="D21" s="109">
        <v>3</v>
      </c>
      <c r="E21" s="109">
        <v>3</v>
      </c>
      <c r="F21" s="109" t="s">
        <v>17</v>
      </c>
      <c r="G21" s="114"/>
      <c r="H21" s="207" t="str">
        <f t="shared" si="1"/>
        <v>ZONA DE RIESGO ALTA</v>
      </c>
      <c r="I21" s="200" t="str">
        <f t="shared" si="0"/>
        <v>Reducir el Riesgo, Evitar, Compartir o Transferir el Riesgo</v>
      </c>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row>
    <row r="22" spans="1:130" s="36" customFormat="1" ht="60.75" customHeight="1" thickBot="1" thickTop="1">
      <c r="A22" s="254" t="str">
        <f>'IDENTIFICACION DEL RIESGO'!A21</f>
        <v>CI02217-P</v>
      </c>
      <c r="B22" s="254" t="str">
        <f>'IDENTIFICACION DEL RIESGO'!B21</f>
        <v>GESTION DE TIC`S</v>
      </c>
      <c r="C22" s="45" t="str">
        <f>'IDENTIFICACION DEL RIESGO'!D21</f>
        <v>QUE NO SE REALICE DE MANERA ADECUADA EL MANTENIMIENTO DE LOS EQUIPOS DE COMPUTO DURANTE LA VIGENCIA </v>
      </c>
      <c r="D22" s="109">
        <v>3</v>
      </c>
      <c r="E22" s="109">
        <v>3</v>
      </c>
      <c r="F22" s="109" t="s">
        <v>17</v>
      </c>
      <c r="G22" s="114"/>
      <c r="H22" s="207" t="str">
        <f t="shared" si="1"/>
        <v>ZONA DE RIESGO ALTA</v>
      </c>
      <c r="I22" s="200" t="str">
        <f t="shared" si="0"/>
        <v>Reducir el Riesgo, Evitar, Compartir o Transferir el Riesgo</v>
      </c>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row>
    <row r="23" spans="1:130" s="36" customFormat="1" ht="60.75" customHeight="1" thickBot="1" thickTop="1">
      <c r="A23" s="289" t="str">
        <f>'IDENTIFICACION DEL RIESGO'!A22</f>
        <v>CA1117-P</v>
      </c>
      <c r="B23" s="289" t="str">
        <f>'IDENTIFICACION DEL RIESGO'!B22</f>
        <v>GESTION DE TIC`S</v>
      </c>
      <c r="C23" s="45" t="str">
        <f>'IDENTIFICACION DEL RIESGO'!D22</f>
        <v>QUE NO SE REALICE LA PUBLICACION  DE LA INFORMACIÓN MINIMA A PUBLICAR  EN  LA PAGINA WEB DE LA ENTIDAD COMO EXIGE LA ESTRATEGIA DE TRANSPARENCIA Y ACCESO A LA INFORMACIÓN</v>
      </c>
      <c r="D23" s="109">
        <v>3</v>
      </c>
      <c r="E23" s="109">
        <v>3</v>
      </c>
      <c r="F23" s="109" t="s">
        <v>17</v>
      </c>
      <c r="G23" s="114"/>
      <c r="H23" s="207" t="str">
        <f t="shared" si="1"/>
        <v>ZONA DE RIESGO ALTA</v>
      </c>
      <c r="I23" s="200" t="str">
        <f t="shared" si="0"/>
        <v>Reducir el Riesgo, Evitar, Compartir o Transferir el Riesgo</v>
      </c>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row>
    <row r="24" spans="1:130" s="110" customFormat="1" ht="50.25" customHeight="1" thickBot="1" thickTop="1">
      <c r="A24" s="76" t="str">
        <f>'IDENTIFICACION DEL RIESGO'!A23</f>
        <v>CA06213-P
CA07814-P</v>
      </c>
      <c r="B24" s="76" t="str">
        <f>'IDENTIFICACION DEL RIESGO'!B23</f>
        <v>MEDICION Y MEJORA</v>
      </c>
      <c r="C24" s="56" t="str">
        <f>'IDENTIFICACION DEL RIESGO'!D23</f>
        <v>DEBILIDADES EN LA MEDICION DEL PROCESO </v>
      </c>
      <c r="D24" s="120">
        <v>4</v>
      </c>
      <c r="E24" s="120">
        <v>1</v>
      </c>
      <c r="F24" s="120" t="s">
        <v>16</v>
      </c>
      <c r="G24" s="120" t="s">
        <v>90</v>
      </c>
      <c r="H24" s="208" t="str">
        <f t="shared" si="1"/>
        <v>ZONA DE RIESGO MODERADA</v>
      </c>
      <c r="I24" s="201" t="str">
        <f t="shared" si="0"/>
        <v>Asumir el Riesgo, Reducir el Riesgo</v>
      </c>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row>
    <row r="25" spans="1:130" s="110" customFormat="1" ht="60.75" customHeight="1" thickBot="1" thickTop="1">
      <c r="A25" s="76" t="str">
        <f>'IDENTIFICACION DEL RIESGO'!A24</f>
        <v>CA00617-P</v>
      </c>
      <c r="B25" s="76" t="str">
        <f>'IDENTIFICACION DEL RIESGO'!B24</f>
        <v>MEDICION Y MEJORA</v>
      </c>
      <c r="C25" s="56" t="str">
        <f>'IDENTIFICACION DEL RIESGO'!D24</f>
        <v>QUE NO SE CUENTE CON LOS INDICADORES ADECUADOS PARA MEDIR LA GESTIÓN DEL PROCESO </v>
      </c>
      <c r="D25" s="120">
        <v>4</v>
      </c>
      <c r="E25" s="120">
        <v>3</v>
      </c>
      <c r="F25" s="120" t="s">
        <v>17</v>
      </c>
      <c r="G25" s="120" t="s">
        <v>188</v>
      </c>
      <c r="H25" s="208" t="str">
        <f t="shared" si="1"/>
        <v>ZONA DE RIESGO ALTA</v>
      </c>
      <c r="I25" s="201" t="str">
        <f t="shared" si="0"/>
        <v>Reducir el Riesgo, Evitar, Compartir o Transferir el Riesgo</v>
      </c>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row>
    <row r="26" spans="1:130" s="110" customFormat="1" ht="60.75" customHeight="1" thickBot="1" thickTop="1">
      <c r="A26" s="76" t="str">
        <f>'IDENTIFICACION DEL RIESGO'!A25</f>
        <v>CA00717-P</v>
      </c>
      <c r="B26" s="256" t="str">
        <f>'IDENTIFICACION DEL RIESGO'!B25</f>
        <v>MEDICION Y MEJORA</v>
      </c>
      <c r="C26" s="257" t="str">
        <f>'IDENTIFICACION DEL RIESGO'!D25</f>
        <v>QUE NO SE MIDA DE MANERA ADECUADA LA CONFORMIDAD DEL SISTEMA DE GESTIÓN </v>
      </c>
      <c r="D26" s="120">
        <v>4</v>
      </c>
      <c r="E26" s="120">
        <v>3</v>
      </c>
      <c r="F26" s="120" t="s">
        <v>17</v>
      </c>
      <c r="G26" s="120" t="s">
        <v>188</v>
      </c>
      <c r="H26" s="208" t="str">
        <f t="shared" si="1"/>
        <v>ZONA DE RIESGO ALTA</v>
      </c>
      <c r="I26" s="201" t="str">
        <f t="shared" si="0"/>
        <v>Reducir el Riesgo, Evitar, Compartir o Transferir el Riesgo</v>
      </c>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row>
    <row r="27" spans="1:130" s="78" customFormat="1" ht="75.75" customHeight="1" thickBot="1" thickTop="1">
      <c r="A27" s="81" t="str">
        <f>'IDENTIFICACION DEL RIESGO'!A26</f>
        <v>CI04115-P</v>
      </c>
      <c r="B27" s="81" t="str">
        <f>'IDENTIFICACION DEL RIESGO'!B26</f>
        <v>GESTION DOCUMENTAL</v>
      </c>
      <c r="C27" s="80" t="str">
        <f>'IDENTIFICACION DEL RIESGO'!D26</f>
        <v>POSIBLE DEMORA EN LA CREACIÓN DE LOS EXPEDIENTES VIRTUALES </v>
      </c>
      <c r="D27" s="96">
        <v>3</v>
      </c>
      <c r="E27" s="81">
        <v>3</v>
      </c>
      <c r="F27" s="96" t="s">
        <v>17</v>
      </c>
      <c r="G27" s="96" t="s">
        <v>188</v>
      </c>
      <c r="H27" s="209" t="str">
        <f t="shared" si="1"/>
        <v>ZONA DE RIESGO ALTA</v>
      </c>
      <c r="I27" s="202" t="str">
        <f aca="true" t="shared" si="2" ref="I27:I40">IF(F27="B",$J$2,IF(F27="M",$K$2,IF(F27="A",$L$2,IF(F27="E",$M$2,"0"))))</f>
        <v>Reducir el Riesgo, Evitar, Compartir o Transferir el Riesgo</v>
      </c>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c r="DI27" s="219"/>
      <c r="DJ27" s="219"/>
      <c r="DK27" s="219"/>
      <c r="DL27" s="219"/>
      <c r="DM27" s="219"/>
      <c r="DN27" s="219"/>
      <c r="DO27" s="219"/>
      <c r="DP27" s="219"/>
      <c r="DQ27" s="219"/>
      <c r="DR27" s="219"/>
      <c r="DS27" s="219"/>
      <c r="DT27" s="219"/>
      <c r="DU27" s="219"/>
      <c r="DV27" s="219"/>
      <c r="DW27" s="219"/>
      <c r="DX27" s="219"/>
      <c r="DY27" s="219"/>
      <c r="DZ27" s="219"/>
    </row>
    <row r="28" spans="1:130" s="78" customFormat="1" ht="75.75" customHeight="1" thickBot="1" thickTop="1">
      <c r="A28" s="81" t="str">
        <f>'IDENTIFICACION DEL RIESGO'!A27</f>
        <v>CI00817-P</v>
      </c>
      <c r="B28" s="81" t="str">
        <f>'IDENTIFICACION DEL RIESGO'!B27</f>
        <v>GESTION DOCUMENTAL</v>
      </c>
      <c r="C28" s="80" t="str">
        <f>'IDENTIFICACION DEL RIESGO'!D27</f>
        <v>DETERIORO DE LOS DOCUMENTOS DE ARCHIVO, PAPEL,FOTOGRAFIAS,MAGNETICO.  </v>
      </c>
      <c r="D28" s="96">
        <v>4</v>
      </c>
      <c r="E28" s="81">
        <v>3</v>
      </c>
      <c r="F28" s="96" t="s">
        <v>17</v>
      </c>
      <c r="G28" s="96" t="s">
        <v>200</v>
      </c>
      <c r="H28" s="209" t="str">
        <f t="shared" si="1"/>
        <v>ZONA DE RIESGO ALTA</v>
      </c>
      <c r="I28" s="202" t="str">
        <f t="shared" si="2"/>
        <v>Reducir el Riesgo, Evitar, Compartir o Transferir el Riesgo</v>
      </c>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row>
    <row r="29" spans="1:130" s="117" customFormat="1" ht="60.75" customHeight="1" thickBot="1" thickTop="1">
      <c r="A29" s="141" t="str">
        <f>'IDENTIFICACION DEL RIESGO'!A28</f>
        <v>CA01317-P</v>
      </c>
      <c r="B29" s="141" t="str">
        <f>'IDENTIFICACION DEL RIESGO'!B28</f>
        <v>ATENCIÓN AL CIUDADANO</v>
      </c>
      <c r="C29" s="139" t="str">
        <f>'IDENTIFICACION DEL RIESGO'!D28</f>
        <v>INCREMENTO EN EL NÚMERO DE PQRSD A NIVEL NACIONAL </v>
      </c>
      <c r="D29" s="143">
        <v>4</v>
      </c>
      <c r="E29" s="143">
        <v>3</v>
      </c>
      <c r="F29" s="143" t="s">
        <v>17</v>
      </c>
      <c r="G29" s="143" t="s">
        <v>188</v>
      </c>
      <c r="H29" s="210" t="str">
        <f>IF(F29="B",$J$1,IF(F29="M",$K$1,IF(F29="A",$L$1,IF(F29="E",$M$1,"0"))))</f>
        <v>ZONA DE RIESGO ALTA</v>
      </c>
      <c r="I29" s="203" t="str">
        <f t="shared" si="2"/>
        <v>Reducir el Riesgo, Evitar, Compartir o Transferir el Riesgo</v>
      </c>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row>
    <row r="30" spans="1:130" s="117" customFormat="1" ht="60.75" customHeight="1" thickBot="1" thickTop="1">
      <c r="A30" s="290" t="str">
        <f>'IDENTIFICACION DEL RIESGO'!A29</f>
        <v>CA01917-P</v>
      </c>
      <c r="B30" s="290" t="str">
        <f>'IDENTIFICACION DEL RIESGO'!B29</f>
        <v>ATENCIÓN AL CIUDADANO</v>
      </c>
      <c r="C30" s="139" t="str">
        <f>'IDENTIFICACION DEL RIESGO'!D29</f>
        <v>QUE NO SE PUEDA MEDIR EL NIVEL DE SATISFACCIÓN DEL USUSARIO Y/O CIUDADANO CON EL SERVICIO QUE SE ESTÁ PRESTANDO EN LA ENTIDAD.</v>
      </c>
      <c r="D30" s="143">
        <v>3</v>
      </c>
      <c r="E30" s="143">
        <v>3</v>
      </c>
      <c r="F30" s="143" t="s">
        <v>17</v>
      </c>
      <c r="G30" s="143" t="s">
        <v>200</v>
      </c>
      <c r="H30" s="210" t="str">
        <f>IF(F30="B",$J$1,IF(F30="M",$K$1,IF(F30="A",$L$1,IF(F30="E",$M$1,"0"))))</f>
        <v>ZONA DE RIESGO ALTA</v>
      </c>
      <c r="I30" s="203" t="str">
        <f t="shared" si="2"/>
        <v>Reducir el Riesgo, Evitar, Compartir o Transferir el Riesgo</v>
      </c>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row>
    <row r="31" spans="1:130" s="98" customFormat="1" ht="88.5" customHeight="1" thickBot="1" thickTop="1">
      <c r="A31" s="39" t="str">
        <f>'IDENTIFICACION DEL RIESGO'!A30</f>
        <v>CI00916-P</v>
      </c>
      <c r="B31" s="39" t="str">
        <f>'IDENTIFICACION DEL RIESGO'!B30</f>
        <v>GESTIÓN DE SERVICIOS DE SALUD  (TUMACO)  </v>
      </c>
      <c r="C31" s="39" t="str">
        <f>'IDENTIFICACION DEL RIESGO'!D30</f>
        <v>Incumplimiento del procedimiento Elaboración de carnets de Salud </v>
      </c>
      <c r="D31" s="97">
        <v>3</v>
      </c>
      <c r="E31" s="97">
        <v>3</v>
      </c>
      <c r="F31" s="97" t="s">
        <v>16</v>
      </c>
      <c r="G31" s="97"/>
      <c r="H31" s="211" t="str">
        <f t="shared" si="1"/>
        <v>ZONA DE RIESGO MODERADA</v>
      </c>
      <c r="I31" s="204" t="str">
        <f t="shared" si="2"/>
        <v>Asumir el Riesgo, Reducir el Riesgo</v>
      </c>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row>
    <row r="32" spans="1:130" s="98" customFormat="1" ht="88.5" customHeight="1" thickBot="1" thickTop="1">
      <c r="A32" s="39" t="str">
        <f>'IDENTIFICACION DEL RIESGO'!A31</f>
        <v>CA01117-P</v>
      </c>
      <c r="B32" s="39" t="str">
        <f>'IDENTIFICACION DEL RIESGO'!B31</f>
        <v>GESTIÓN DE SERVICIOS DE SALUD</v>
      </c>
      <c r="C32" s="39" t="str">
        <f>'IDENTIFICACION DEL RIESGO'!D31</f>
        <v>QUE NO SE CUENTE CON LOS LINEAMIENTOS DEL HACER DEL PROCESO  </v>
      </c>
      <c r="D32" s="97">
        <v>3</v>
      </c>
      <c r="E32" s="97">
        <v>3</v>
      </c>
      <c r="F32" s="97" t="s">
        <v>299</v>
      </c>
      <c r="G32" s="97"/>
      <c r="H32" s="211" t="str">
        <f t="shared" si="1"/>
        <v>ZONA DE RIESGO ALTA</v>
      </c>
      <c r="I32" s="204" t="str">
        <f t="shared" si="2"/>
        <v>Reducir el Riesgo, Evitar, Compartir o Transferir el Riesgo</v>
      </c>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19"/>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row>
    <row r="33" spans="1:130" s="98" customFormat="1" ht="88.5" customHeight="1" thickBot="1" thickTop="1">
      <c r="A33" s="39" t="str">
        <f>'IDENTIFICACION DEL RIESGO'!A32</f>
        <v>CI01717-P</v>
      </c>
      <c r="B33" s="39" t="str">
        <f>'IDENTIFICACION DEL RIESGO'!B32</f>
        <v>SERVICIOS DE SALUD (SUBDIRECCION DE PRESTACIONES SOCIALES)</v>
      </c>
      <c r="C33" s="39" t="str">
        <f>'IDENTIFICACION DEL RIESGO'!D32</f>
        <v>QUE NO  SE DE CUMPLIMIENTO A LAS ACTIVIDADES DE TRAMITES (DESACATO Y SANCIÓN)  POR PARTE DE LOS ABOGADOS SUSTANCIADORES </v>
      </c>
      <c r="D33" s="97">
        <v>4</v>
      </c>
      <c r="E33" s="97">
        <v>4</v>
      </c>
      <c r="F33" s="97" t="s">
        <v>19</v>
      </c>
      <c r="G33" s="97"/>
      <c r="H33" s="211" t="str">
        <f t="shared" si="1"/>
        <v>ZONA DE RIESGO EXTREMA</v>
      </c>
      <c r="I33" s="204" t="str">
        <f t="shared" si="2"/>
        <v>Reducir el Riesgo, Evitar, Compartir o Transferir el Riesgo</v>
      </c>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row>
    <row r="34" spans="1:130" s="98" customFormat="1" ht="88.5" customHeight="1" thickBot="1" thickTop="1">
      <c r="A34" s="39" t="str">
        <f>'IDENTIFICACION DEL RIESGO'!A33</f>
        <v>CI01817-P</v>
      </c>
      <c r="B34" s="39" t="str">
        <f>'IDENTIFICACION DEL RIESGO'!B33</f>
        <v>SERVICIOS DE SALUD (SUBDIRECCION DE PRESTACIONES SOCIALES)</v>
      </c>
      <c r="C34" s="39" t="str">
        <f>'IDENTIFICACION DEL RIESGO'!D33</f>
        <v>QUE LA INFORMACIÓN DIRIGIDA AL SUBDIRECTOR NO SEA ALLEGADA </v>
      </c>
      <c r="D34" s="97">
        <v>3</v>
      </c>
      <c r="E34" s="97">
        <v>3</v>
      </c>
      <c r="F34" s="97" t="s">
        <v>17</v>
      </c>
      <c r="G34" s="97"/>
      <c r="H34" s="211" t="str">
        <f t="shared" si="1"/>
        <v>ZONA DE RIESGO ALTA</v>
      </c>
      <c r="I34" s="204" t="str">
        <f t="shared" si="2"/>
        <v>Reducir el Riesgo, Evitar, Compartir o Transferir el Riesgo</v>
      </c>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row>
    <row r="35" spans="1:130" s="110" customFormat="1" ht="60.75" customHeight="1" thickBot="1" thickTop="1">
      <c r="A35" s="76" t="str">
        <f>'IDENTIFICACION DEL RIESGO'!A34</f>
        <v>CA05413-P</v>
      </c>
      <c r="B35" s="76" t="str">
        <f>'IDENTIFICACION DEL RIESGO'!B34</f>
        <v>GESTION DE RECURSOS FINANCIEROS</v>
      </c>
      <c r="C35" s="56" t="str">
        <f>'IDENTIFICACION DEL RIESGO'!D34</f>
        <v>QUE LA DOCUMENTACION DEL PROCESO NO SE RECUPERE CON OPORTUNIDAD</v>
      </c>
      <c r="D35" s="120">
        <v>3</v>
      </c>
      <c r="E35" s="120">
        <v>2</v>
      </c>
      <c r="F35" s="120" t="s">
        <v>16</v>
      </c>
      <c r="G35" s="120" t="s">
        <v>90</v>
      </c>
      <c r="H35" s="208" t="str">
        <f t="shared" si="1"/>
        <v>ZONA DE RIESGO MODERADA</v>
      </c>
      <c r="I35" s="201" t="str">
        <f t="shared" si="2"/>
        <v>Asumir el Riesgo, Reducir el Riesgo</v>
      </c>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row>
    <row r="36" spans="1:130" s="377" customFormat="1" ht="60.75" customHeight="1" thickBot="1" thickTop="1">
      <c r="A36" s="370" t="str">
        <f>'IDENTIFICACION DEL RIESGO'!A35</f>
        <v>CA02215-P</v>
      </c>
      <c r="B36" s="370" t="str">
        <f>'IDENTIFICACION DEL RIESGO'!B35</f>
        <v>GESTION DE RECURSOS FINANCIEROS</v>
      </c>
      <c r="C36" s="371" t="str">
        <f>'IDENTIFICACION DEL RIESGO'!D35</f>
        <v>POSIBLE MEDICIÓN INADECUADA DEL INDICADOR ESTRATÉGICO DEL PROCESO GESTIÓN FINANCIERA</v>
      </c>
      <c r="D36" s="380">
        <v>3</v>
      </c>
      <c r="E36" s="380">
        <v>2</v>
      </c>
      <c r="F36" s="380" t="s">
        <v>16</v>
      </c>
      <c r="G36" s="380" t="s">
        <v>90</v>
      </c>
      <c r="H36" s="386" t="str">
        <f>IF(F36="B",$J$1,IF(F36="M",$K$1,IF(F36="A",$L$1,IF(F36="E",$M$1,"0"))))</f>
        <v>ZONA DE RIESGO MODERADA</v>
      </c>
      <c r="I36" s="385" t="str">
        <f>IF(F36="B",$J$2,IF(F36="M",$K$2,IF(F36="A",$L$2,IF(F36="E",$M$2,"0"))))</f>
        <v>Asumir el Riesgo, Reducir el Riesgo</v>
      </c>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row>
    <row r="37" spans="1:130" s="110" customFormat="1" ht="60.75" customHeight="1" thickBot="1" thickTop="1">
      <c r="A37" s="193" t="str">
        <f>'IDENTIFICACION DEL RIESGO'!A36</f>
        <v>CI01117-P</v>
      </c>
      <c r="B37" s="193" t="str">
        <f>'IDENTIFICACION DEL RIESGO'!B36</f>
        <v>GESTION DE RECURSOS FINANCIEROS (CONTABILIDAD) </v>
      </c>
      <c r="C37" s="56" t="str">
        <f>'IDENTIFICACION DEL RIESGO'!D36</f>
        <v>QUE NO SE CUENTE CON EL DOCUMENTO FUENTE DE LA ENTIDAD BANCARIA QUE DA EVIDENCIA DE LA CONCILIACIÓN (EXTRACTO BANCARIO)  </v>
      </c>
      <c r="D37" s="120">
        <v>3</v>
      </c>
      <c r="E37" s="120">
        <v>2</v>
      </c>
      <c r="F37" s="120" t="s">
        <v>16</v>
      </c>
      <c r="G37" s="120" t="s">
        <v>90</v>
      </c>
      <c r="H37" s="208" t="str">
        <f aca="true" t="shared" si="3" ref="H37:H50">IF(F37="B",$J$1,IF(F37="M",$K$1,IF(F37="A",$L$1,IF(F37="E",$M$1,"0"))))</f>
        <v>ZONA DE RIESGO MODERADA</v>
      </c>
      <c r="I37" s="201" t="str">
        <f t="shared" si="2"/>
        <v>Asumir el Riesgo, Reducir el Riesgo</v>
      </c>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row>
    <row r="38" spans="1:130" s="110" customFormat="1" ht="60.75" customHeight="1" thickBot="1" thickTop="1">
      <c r="A38" s="193" t="str">
        <f>'IDENTIFICACION DEL RIESGO'!A37</f>
        <v>CI01217-P</v>
      </c>
      <c r="B38" s="193" t="str">
        <f>'IDENTIFICACION DEL RIESGO'!B37</f>
        <v>GESTION DE RECURSOS FINANCIEROS (CONTABILIDAD) </v>
      </c>
      <c r="C38" s="56" t="str">
        <f>'IDENTIFICACION DEL RIESGO'!D37</f>
        <v>INCUMPLIMIENTO DEL INSTRUCTIVO ESTABLECIDO PARA EL MANEJO DEL ARCHIVO DE GESTIÓN  </v>
      </c>
      <c r="D38" s="120">
        <v>3</v>
      </c>
      <c r="E38" s="120">
        <v>2</v>
      </c>
      <c r="F38" s="120" t="s">
        <v>16</v>
      </c>
      <c r="G38" s="120" t="s">
        <v>90</v>
      </c>
      <c r="H38" s="208" t="str">
        <f t="shared" si="3"/>
        <v>ZONA DE RIESGO MODERADA</v>
      </c>
      <c r="I38" s="201" t="str">
        <f t="shared" si="2"/>
        <v>Asumir el Riesgo, Reducir el Riesgo</v>
      </c>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19"/>
      <c r="DO38" s="219"/>
      <c r="DP38" s="219"/>
      <c r="DQ38" s="219"/>
      <c r="DR38" s="219"/>
      <c r="DS38" s="219"/>
      <c r="DT38" s="219"/>
      <c r="DU38" s="219"/>
      <c r="DV38" s="219"/>
      <c r="DW38" s="219"/>
      <c r="DX38" s="219"/>
      <c r="DY38" s="219"/>
      <c r="DZ38" s="219"/>
    </row>
    <row r="39" spans="1:130" s="78" customFormat="1" ht="60.75" customHeight="1" thickBot="1" thickTop="1">
      <c r="A39" s="81" t="str">
        <f>'IDENTIFICACION DEL RIESGO'!A38</f>
        <v>CA00115-P</v>
      </c>
      <c r="B39" s="81" t="str">
        <f>'IDENTIFICACION DEL RIESGO'!B38</f>
        <v>GESTION DE SERVICIOS ADMINISTRATIVOS</v>
      </c>
      <c r="C39" s="80" t="str">
        <f>'IDENTIFICACION DEL RIESGO'!D38</f>
        <v>QUE NO SE TOMEN LAS ACCIONES DE MEJORA EN EL CUMPLIMIENTO DEL OBJETIVO DEL PROCESO </v>
      </c>
      <c r="D39" s="96">
        <v>3</v>
      </c>
      <c r="E39" s="96">
        <v>3</v>
      </c>
      <c r="F39" s="96" t="s">
        <v>17</v>
      </c>
      <c r="G39" s="96" t="s">
        <v>90</v>
      </c>
      <c r="H39" s="209" t="str">
        <f t="shared" si="3"/>
        <v>ZONA DE RIESGO ALTA</v>
      </c>
      <c r="I39" s="202" t="str">
        <f t="shared" si="2"/>
        <v>Reducir el Riesgo, Evitar, Compartir o Transferir el Riesgo</v>
      </c>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c r="DN39" s="219"/>
      <c r="DO39" s="219"/>
      <c r="DP39" s="219"/>
      <c r="DQ39" s="219"/>
      <c r="DR39" s="219"/>
      <c r="DS39" s="219"/>
      <c r="DT39" s="219"/>
      <c r="DU39" s="219"/>
      <c r="DV39" s="219"/>
      <c r="DW39" s="219"/>
      <c r="DX39" s="219"/>
      <c r="DY39" s="219"/>
      <c r="DZ39" s="219"/>
    </row>
    <row r="40" spans="1:130" s="78" customFormat="1" ht="61.5" customHeight="1" thickBot="1" thickTop="1">
      <c r="A40" s="81" t="str">
        <f>'IDENTIFICACION DEL RIESGO'!A39</f>
        <v>CI04015-P</v>
      </c>
      <c r="B40" s="81" t="str">
        <f>'IDENTIFICACION DEL RIESGO'!B39</f>
        <v>GESTION DE SERVICIOS ADMINISTRATIVOS (CALI)</v>
      </c>
      <c r="C40" s="80" t="str">
        <f>'IDENTIFICACION DEL RIESGO'!D39</f>
        <v>Demora en los tramites y peticiones de los clientes externos</v>
      </c>
      <c r="D40" s="96">
        <v>3</v>
      </c>
      <c r="E40" s="96">
        <v>3</v>
      </c>
      <c r="F40" s="96" t="s">
        <v>17</v>
      </c>
      <c r="G40" s="96" t="s">
        <v>200</v>
      </c>
      <c r="H40" s="209" t="str">
        <f t="shared" si="3"/>
        <v>ZONA DE RIESGO ALTA</v>
      </c>
      <c r="I40" s="202" t="str">
        <f t="shared" si="2"/>
        <v>Reducir el Riesgo, Evitar, Compartir o Transferir el Riesgo</v>
      </c>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row>
    <row r="41" spans="1:130" s="78" customFormat="1" ht="61.5" customHeight="1" thickBot="1" thickTop="1">
      <c r="A41" s="81" t="str">
        <f>'IDENTIFICACION DEL RIESGO'!A40</f>
        <v>CI03915-P</v>
      </c>
      <c r="B41" s="81" t="str">
        <f>'IDENTIFICACION DEL RIESGO'!B40</f>
        <v>GESTION DE SERVICIOS ADMINISTRATIVOS (BUENAVENTURA) </v>
      </c>
      <c r="C41" s="80" t="str">
        <f>'IDENTIFICACION DEL RIESGO'!D40</f>
        <v>PERDIDA DE INFORMACION, MANO DE OBRA, DAÑOS EN LOS EQUIPOS ELECTRICOS EN LA OFICINA DE BUENAVENTURA</v>
      </c>
      <c r="D41" s="96">
        <v>3</v>
      </c>
      <c r="E41" s="96">
        <v>2</v>
      </c>
      <c r="F41" s="96" t="s">
        <v>16</v>
      </c>
      <c r="G41" s="96" t="s">
        <v>188</v>
      </c>
      <c r="H41" s="209" t="str">
        <f t="shared" si="3"/>
        <v>ZONA DE RIESGO MODERADA</v>
      </c>
      <c r="I41" s="202" t="str">
        <f aca="true" t="shared" si="4" ref="I41:I53">IF(F41="B",$J$2,IF(F41="M",$K$2,IF(F41="A",$L$2,IF(F41="E",$M$2,"0"))))</f>
        <v>Asumir el Riesgo, Reducir el Riesgo</v>
      </c>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19"/>
      <c r="DD41" s="219"/>
      <c r="DE41" s="219"/>
      <c r="DF41" s="219"/>
      <c r="DG41" s="219"/>
      <c r="DH41" s="219"/>
      <c r="DI41" s="219"/>
      <c r="DJ41" s="219"/>
      <c r="DK41" s="219"/>
      <c r="DL41" s="219"/>
      <c r="DM41" s="219"/>
      <c r="DN41" s="219"/>
      <c r="DO41" s="219"/>
      <c r="DP41" s="219"/>
      <c r="DQ41" s="219"/>
      <c r="DR41" s="219"/>
      <c r="DS41" s="219"/>
      <c r="DT41" s="219"/>
      <c r="DU41" s="219"/>
      <c r="DV41" s="219"/>
      <c r="DW41" s="219"/>
      <c r="DX41" s="219"/>
      <c r="DY41" s="219"/>
      <c r="DZ41" s="219"/>
    </row>
    <row r="42" spans="1:130" s="78" customFormat="1" ht="60.75" customHeight="1" thickBot="1" thickTop="1">
      <c r="A42" s="81" t="str">
        <f>'IDENTIFICACION DEL RIESGO'!A41</f>
        <v>CA1917-P</v>
      </c>
      <c r="B42" s="81" t="str">
        <f>'IDENTIFICACION DEL RIESGO'!B41</f>
        <v>GESTION DE SERVICIOS ADMINISTRATIVOS</v>
      </c>
      <c r="C42" s="80" t="str">
        <f>'IDENTIFICACION DEL RIESGO'!D41</f>
        <v>PERDIDA DE LOS BIENES DE LA ENTIDAD </v>
      </c>
      <c r="D42" s="96">
        <v>3</v>
      </c>
      <c r="E42" s="96">
        <v>4</v>
      </c>
      <c r="F42" s="96" t="s">
        <v>19</v>
      </c>
      <c r="G42" s="96"/>
      <c r="H42" s="209" t="str">
        <f t="shared" si="3"/>
        <v>ZONA DE RIESGO EXTREMA</v>
      </c>
      <c r="I42" s="202" t="str">
        <f t="shared" si="4"/>
        <v>Reducir el Riesgo, Evitar, Compartir o Transferir el Riesgo</v>
      </c>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c r="DX42" s="219"/>
      <c r="DY42" s="219"/>
      <c r="DZ42" s="219"/>
    </row>
    <row r="43" spans="1:130" s="136" customFormat="1" ht="60.75" customHeight="1" thickBot="1" thickTop="1">
      <c r="A43" s="49" t="str">
        <f>'IDENTIFICACION DEL RIESGO'!A42</f>
        <v>CA00915-P</v>
      </c>
      <c r="B43" s="49" t="str">
        <f>'IDENTIFICACION DEL RIESGO'!B42</f>
        <v>GESTION DE BIENES TRANSFERIDOS</v>
      </c>
      <c r="C43" s="50" t="str">
        <f>'IDENTIFICACION DEL RIESGO'!D42</f>
        <v>POSIBLE INCUMPLIMIENTO DE LA NORMATIVIDAD NTCGP 1000:2009 NUMERAL 4,2,4 (CONTROL DE REGISTROS) </v>
      </c>
      <c r="D43" s="161">
        <v>3</v>
      </c>
      <c r="E43" s="161">
        <v>3</v>
      </c>
      <c r="F43" s="161" t="s">
        <v>17</v>
      </c>
      <c r="G43" s="161" t="s">
        <v>89</v>
      </c>
      <c r="H43" s="212" t="str">
        <f t="shared" si="3"/>
        <v>ZONA DE RIESGO ALTA</v>
      </c>
      <c r="I43" s="205" t="str">
        <f t="shared" si="4"/>
        <v>Reducir el Riesgo, Evitar, Compartir o Transferir el Riesgo</v>
      </c>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row>
    <row r="44" spans="1:130" s="136" customFormat="1" ht="60.75" customHeight="1" thickBot="1" thickTop="1">
      <c r="A44" s="49" t="str">
        <f>'IDENTIFICACION DEL RIESGO'!A43</f>
        <v>CA01015-P</v>
      </c>
      <c r="B44" s="49" t="str">
        <f>'IDENTIFICACION DEL RIESGO'!B43</f>
        <v>GESTION DE BIENES TRANSFERIDOS</v>
      </c>
      <c r="C44" s="50" t="str">
        <f>'IDENTIFICACION DEL RIESGO'!D43</f>
        <v>POSIBLE INCUMPLIMIENTO DE LA NORMATIVIDAD NTCGP 1000: 2009 4,2,3 (CONTROL DE DOCUMENTOS) </v>
      </c>
      <c r="D44" s="161">
        <v>3</v>
      </c>
      <c r="E44" s="161">
        <v>3</v>
      </c>
      <c r="F44" s="161" t="s">
        <v>17</v>
      </c>
      <c r="G44" s="161" t="s">
        <v>89</v>
      </c>
      <c r="H44" s="212" t="str">
        <f t="shared" si="3"/>
        <v>ZONA DE RIESGO ALTA</v>
      </c>
      <c r="I44" s="205" t="str">
        <f t="shared" si="4"/>
        <v>Reducir el Riesgo, Evitar, Compartir o Transferir el Riesgo</v>
      </c>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row>
    <row r="45" spans="1:130" s="136" customFormat="1" ht="60.75" customHeight="1" thickBot="1" thickTop="1">
      <c r="A45" s="49" t="str">
        <f>'IDENTIFICACION DEL RIESGO'!A44</f>
        <v>CA01315-P</v>
      </c>
      <c r="B45" s="49" t="str">
        <f>'IDENTIFICACION DEL RIESGO'!B44</f>
        <v>GESTION DE BIENES TRANSFERIDOS</v>
      </c>
      <c r="C45" s="50" t="str">
        <f>'IDENTIFICACION DEL RIESGO'!D44</f>
        <v>QUE NO SE TOMEN LAS ACCIONES DE MEJORA EN EL CUMPLIMIENTO DEL OBJETIVO DEL PROCESO </v>
      </c>
      <c r="D45" s="161">
        <v>3</v>
      </c>
      <c r="E45" s="161">
        <v>2</v>
      </c>
      <c r="F45" s="161" t="s">
        <v>16</v>
      </c>
      <c r="G45" s="161" t="s">
        <v>90</v>
      </c>
      <c r="H45" s="212" t="str">
        <f t="shared" si="3"/>
        <v>ZONA DE RIESGO MODERADA</v>
      </c>
      <c r="I45" s="205" t="str">
        <f t="shared" si="4"/>
        <v>Asumir el Riesgo, Reducir el Riesgo</v>
      </c>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c r="DN45" s="219"/>
      <c r="DO45" s="219"/>
      <c r="DP45" s="219"/>
      <c r="DQ45" s="219"/>
      <c r="DR45" s="219"/>
      <c r="DS45" s="219"/>
      <c r="DT45" s="219"/>
      <c r="DU45" s="219"/>
      <c r="DV45" s="219"/>
      <c r="DW45" s="219"/>
      <c r="DX45" s="219"/>
      <c r="DY45" s="219"/>
      <c r="DZ45" s="219"/>
    </row>
    <row r="46" spans="1:130" s="136" customFormat="1" ht="60.75" customHeight="1" thickBot="1" thickTop="1">
      <c r="A46" s="49" t="str">
        <f>'IDENTIFICACION DEL RIESGO'!A45</f>
        <v>CA01817-P</v>
      </c>
      <c r="B46" s="49" t="str">
        <f>'IDENTIFICACION DEL RIESGO'!B45</f>
        <v>GESTION DE BIENES TRANSFERIDOS</v>
      </c>
      <c r="C46" s="50" t="str">
        <f>'IDENTIFICACION DEL RIESGO'!D45</f>
        <v>QUE NO SE DE UN CORRECTO FUNCIONAMIENTO DEL SISTEMA DE GESTIÓN </v>
      </c>
      <c r="D46" s="161">
        <v>3</v>
      </c>
      <c r="E46" s="161">
        <v>3</v>
      </c>
      <c r="F46" s="161" t="s">
        <v>17</v>
      </c>
      <c r="G46" s="161"/>
      <c r="H46" s="212" t="str">
        <f t="shared" si="3"/>
        <v>ZONA DE RIESGO ALTA</v>
      </c>
      <c r="I46" s="205" t="str">
        <f t="shared" si="4"/>
        <v>Reducir el Riesgo, Evitar, Compartir o Transferir el Riesgo</v>
      </c>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row>
    <row r="47" spans="1:130" s="177" customFormat="1" ht="60.75" customHeight="1" thickBot="1" thickTop="1">
      <c r="A47" s="328" t="str">
        <f>'IDENTIFICACION DEL RIESGO'!A46</f>
        <v>CI02117-P</v>
      </c>
      <c r="B47" s="328" t="str">
        <f>'IDENTIFICACION DEL RIESGO'!B46</f>
        <v>GESTION DE PRESTACIONES ECONOMICAS</v>
      </c>
      <c r="C47" s="329" t="str">
        <f>'IDENTIFICACION DEL RIESGO'!D46</f>
        <v>QUE NO SE ESTABLEZCAN LOS RIESGOS INHERENTES AL PROCESO </v>
      </c>
      <c r="D47" s="326">
        <v>3</v>
      </c>
      <c r="E47" s="326">
        <v>2</v>
      </c>
      <c r="F47" s="326" t="s">
        <v>398</v>
      </c>
      <c r="G47" s="326" t="s">
        <v>399</v>
      </c>
      <c r="H47" s="327" t="str">
        <f t="shared" si="3"/>
        <v>ZONA DE RIESGO MODERADA</v>
      </c>
      <c r="I47" s="330" t="str">
        <f t="shared" si="4"/>
        <v>Asumir el Riesgo, Reducir el Riesgo</v>
      </c>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row>
    <row r="48" spans="1:130" s="32" customFormat="1" ht="108.75" customHeight="1" thickBot="1" thickTop="1">
      <c r="A48" s="34" t="str">
        <f>'IDENTIFICACION DEL RIESGO'!A47</f>
        <v>CI00717-P</v>
      </c>
      <c r="B48" s="34" t="str">
        <f>'IDENTIFICACION DEL RIESGO'!B47</f>
        <v>ASISTENCIA JURIDICA </v>
      </c>
      <c r="C48" s="29" t="str">
        <f>'IDENTIFICACION DEL RIESGO'!D47</f>
        <v>QUE NO SE PUEDA VERIFICAR LAS EVIDENCIAS EN LA AUDITORIA POR PARTE DE LA OFICINA DE  CONTROL INTRERNO Y CONLLEVE A UNA NO CONFORMIDAD DEL PROCESO ASISTENCIA JURIDICA </v>
      </c>
      <c r="D48" s="197">
        <v>3</v>
      </c>
      <c r="E48" s="197">
        <v>3</v>
      </c>
      <c r="F48" s="197" t="s">
        <v>17</v>
      </c>
      <c r="G48" s="197"/>
      <c r="H48" s="214" t="str">
        <f t="shared" si="3"/>
        <v>ZONA DE RIESGO ALTA</v>
      </c>
      <c r="I48" s="201" t="str">
        <f t="shared" si="4"/>
        <v>Reducir el Riesgo, Evitar, Compartir o Transferir el Riesgo</v>
      </c>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row>
    <row r="49" spans="1:130" s="32" customFormat="1" ht="108.75" customHeight="1" thickBot="1" thickTop="1">
      <c r="A49" s="178" t="str">
        <f>'IDENTIFICACION DEL RIESGO'!A48</f>
        <v>CA1217-P</v>
      </c>
      <c r="B49" s="178" t="str">
        <f>'IDENTIFICACION DEL RIESGO'!B48</f>
        <v>SEGUIMIENTO Y EVALUACION INDEPENDIENTE </v>
      </c>
      <c r="C49" s="198" t="str">
        <f>'IDENTIFICACION DEL RIESGO'!D48</f>
        <v>NO CUMPLIMIENTO DEL QUE HACER DEL PROCESO Y OFICINA DE CONTROL INTERNO  </v>
      </c>
      <c r="D49" s="179">
        <v>4</v>
      </c>
      <c r="E49" s="179">
        <v>4</v>
      </c>
      <c r="F49" s="179" t="s">
        <v>19</v>
      </c>
      <c r="G49" s="179" t="s">
        <v>442</v>
      </c>
      <c r="H49" s="213" t="str">
        <f t="shared" si="3"/>
        <v>ZONA DE RIESGO EXTREMA</v>
      </c>
      <c r="I49" s="303" t="str">
        <f t="shared" si="4"/>
        <v>Reducir el Riesgo, Evitar, Compartir o Transferir el Riesgo</v>
      </c>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row>
    <row r="50" spans="1:130" s="32" customFormat="1" ht="108.75" customHeight="1" thickBot="1" thickTop="1">
      <c r="A50" s="178" t="str">
        <f>'IDENTIFICACION DEL RIESGO'!A49</f>
        <v>CA1417-P</v>
      </c>
      <c r="B50" s="178" t="str">
        <f>'IDENTIFICACION DEL RIESGO'!B49</f>
        <v>SEGUIMIENTO Y EVALUACION INDEPENDIENTE </v>
      </c>
      <c r="C50" s="198" t="str">
        <f>'IDENTIFICACION DEL RIESGO'!D49</f>
        <v>INCUMPLIMIENTO A LA NORMAS DE GESTIÓN DOCUMENTAL  </v>
      </c>
      <c r="D50" s="179">
        <v>3</v>
      </c>
      <c r="E50" s="179">
        <v>3</v>
      </c>
      <c r="F50" s="179" t="s">
        <v>17</v>
      </c>
      <c r="G50" s="179" t="s">
        <v>188</v>
      </c>
      <c r="H50" s="213" t="str">
        <f t="shared" si="3"/>
        <v>ZONA DE RIESGO ALTA</v>
      </c>
      <c r="I50" s="303" t="str">
        <f t="shared" si="4"/>
        <v>Reducir el Riesgo, Evitar, Compartir o Transferir el Riesgo</v>
      </c>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19"/>
      <c r="CJ50" s="219"/>
      <c r="CK50" s="219"/>
      <c r="CL50" s="219"/>
      <c r="CM50" s="219"/>
      <c r="CN50" s="219"/>
      <c r="CO50" s="219"/>
      <c r="CP50" s="219"/>
      <c r="CQ50" s="219"/>
      <c r="CR50" s="219"/>
      <c r="CS50" s="219"/>
      <c r="CT50" s="219"/>
      <c r="CU50" s="219"/>
      <c r="CV50" s="219"/>
      <c r="CW50" s="219"/>
      <c r="CX50" s="219"/>
      <c r="CY50" s="219"/>
      <c r="CZ50" s="219"/>
      <c r="DA50" s="219"/>
      <c r="DB50" s="219"/>
      <c r="DC50" s="219"/>
      <c r="DD50" s="219"/>
      <c r="DE50" s="219"/>
      <c r="DF50" s="219"/>
      <c r="DG50" s="219"/>
      <c r="DH50" s="219"/>
      <c r="DI50" s="219"/>
      <c r="DJ50" s="219"/>
      <c r="DK50" s="219"/>
      <c r="DL50" s="219"/>
      <c r="DM50" s="219"/>
      <c r="DN50" s="219"/>
      <c r="DO50" s="219"/>
      <c r="DP50" s="219"/>
      <c r="DQ50" s="219"/>
      <c r="DR50" s="219"/>
      <c r="DS50" s="219"/>
      <c r="DT50" s="219"/>
      <c r="DU50" s="219"/>
      <c r="DV50" s="219"/>
      <c r="DW50" s="219"/>
      <c r="DX50" s="219"/>
      <c r="DY50" s="219"/>
      <c r="DZ50" s="219"/>
    </row>
    <row r="51" spans="1:130" s="32" customFormat="1" ht="108.75" customHeight="1" thickBot="1" thickTop="1">
      <c r="A51" s="178" t="str">
        <f>'IDENTIFICACION DEL RIESGO'!A50</f>
        <v>CA1517-P</v>
      </c>
      <c r="B51" s="178" t="str">
        <f>'IDENTIFICACION DEL RIESGO'!B50</f>
        <v>SEGUIMIENTO Y EVALUACION INDEPENDIENTE </v>
      </c>
      <c r="C51" s="198" t="str">
        <f>'IDENTIFICACION DEL RIESGO'!D50</f>
        <v>INCUMPLIMIENTO A LA NORMAS DE GESTIÓN DOCUMENTAL  </v>
      </c>
      <c r="D51" s="179">
        <v>3</v>
      </c>
      <c r="E51" s="179">
        <v>3</v>
      </c>
      <c r="F51" s="179" t="s">
        <v>17</v>
      </c>
      <c r="G51" s="179" t="s">
        <v>188</v>
      </c>
      <c r="H51" s="213" t="str">
        <f>IF(F51="B",$J$1,IF(F51="M",$K$1,IF(F51="A",$L$1,IF(F51="E",$M$1,"0"))))</f>
        <v>ZONA DE RIESGO ALTA</v>
      </c>
      <c r="I51" s="303" t="str">
        <f t="shared" si="4"/>
        <v>Reducir el Riesgo, Evitar, Compartir o Transferir el Riesgo</v>
      </c>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19"/>
      <c r="CV51" s="219"/>
      <c r="CW51" s="219"/>
      <c r="CX51" s="219"/>
      <c r="CY51" s="219"/>
      <c r="CZ51" s="219"/>
      <c r="DA51" s="219"/>
      <c r="DB51" s="219"/>
      <c r="DC51" s="219"/>
      <c r="DD51" s="219"/>
      <c r="DE51" s="219"/>
      <c r="DF51" s="219"/>
      <c r="DG51" s="219"/>
      <c r="DH51" s="219"/>
      <c r="DI51" s="219"/>
      <c r="DJ51" s="219"/>
      <c r="DK51" s="219"/>
      <c r="DL51" s="219"/>
      <c r="DM51" s="219"/>
      <c r="DN51" s="219"/>
      <c r="DO51" s="219"/>
      <c r="DP51" s="219"/>
      <c r="DQ51" s="219"/>
      <c r="DR51" s="219"/>
      <c r="DS51" s="219"/>
      <c r="DT51" s="219"/>
      <c r="DU51" s="219"/>
      <c r="DV51" s="219"/>
      <c r="DW51" s="219"/>
      <c r="DX51" s="219"/>
      <c r="DY51" s="219"/>
      <c r="DZ51" s="219"/>
    </row>
    <row r="52" spans="1:130" s="32" customFormat="1" ht="108.75" customHeight="1" thickBot="1" thickTop="1">
      <c r="A52" s="178" t="str">
        <f>'IDENTIFICACION DEL RIESGO'!A51</f>
        <v>CA1617-P</v>
      </c>
      <c r="B52" s="178" t="str">
        <f>'IDENTIFICACION DEL RIESGO'!B51</f>
        <v>SEGUIMIENTO Y EVALUACION INDEPENDIENTE </v>
      </c>
      <c r="C52" s="198" t="str">
        <f>'IDENTIFICACION DEL RIESGO'!D51</f>
        <v>INCUMPLIMIENTO A LA NORMA  NTCGP:1000-2009 e ISO -9001-2008.</v>
      </c>
      <c r="D52" s="179">
        <v>3</v>
      </c>
      <c r="E52" s="179">
        <v>3</v>
      </c>
      <c r="F52" s="179" t="s">
        <v>17</v>
      </c>
      <c r="G52" s="179" t="s">
        <v>188</v>
      </c>
      <c r="H52" s="213" t="str">
        <f>IF(F52="B",$J$1,IF(F52="M",$K$1,IF(F52="A",$L$1,IF(F52="E",$M$1,"0"))))</f>
        <v>ZONA DE RIESGO ALTA</v>
      </c>
      <c r="I52" s="303" t="str">
        <f t="shared" si="4"/>
        <v>Reducir el Riesgo, Evitar, Compartir o Transferir el Riesgo</v>
      </c>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row>
    <row r="53" spans="1:130" s="32" customFormat="1" ht="108.75" customHeight="1" thickBot="1" thickTop="1">
      <c r="A53" s="178" t="str">
        <f>'IDENTIFICACION DEL RIESGO'!A52</f>
        <v>CA1717-P</v>
      </c>
      <c r="B53" s="178" t="str">
        <f>'IDENTIFICACION DEL RIESGO'!B52</f>
        <v>SEGUIMIENTO Y EVALUACION INDEPENDIENTE </v>
      </c>
      <c r="C53" s="198" t="str">
        <f>'IDENTIFICACION DEL RIESGO'!D52</f>
        <v>NO MEDIR LAS ACTIVIDADES DE EFICIENCIA Y EFICACIA DE DESARROLLO DEL PROCESO </v>
      </c>
      <c r="D53" s="179">
        <v>3</v>
      </c>
      <c r="E53" s="179">
        <v>3</v>
      </c>
      <c r="F53" s="179" t="s">
        <v>17</v>
      </c>
      <c r="G53" s="179" t="s">
        <v>188</v>
      </c>
      <c r="H53" s="213" t="str">
        <f>IF(F53="B",$J$1,IF(F53="M",$K$1,IF(F53="A",$L$1,IF(F53="E",$M$1,"0"))))</f>
        <v>ZONA DE RIESGO ALTA</v>
      </c>
      <c r="I53" s="303" t="str">
        <f t="shared" si="4"/>
        <v>Reducir el Riesgo, Evitar, Compartir o Transferir el Riesgo</v>
      </c>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c r="DX53" s="219"/>
      <c r="DY53" s="219"/>
      <c r="DZ53" s="219"/>
    </row>
    <row r="54"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49:I49">
    <cfRule type="containsText" priority="61" dxfId="2" operator="containsText" stopIfTrue="1" text="Zona de Riesgo Extrema">
      <formula>NOT(ISERROR(SEARCH("Zona de Riesgo Extrema",H49)))</formula>
    </cfRule>
    <cfRule type="containsText" priority="62" dxfId="16" operator="containsText" stopIfTrue="1" text="Zona de Riesgo Baja">
      <formula>NOT(ISERROR(SEARCH("Zona de Riesgo Baja",H49)))</formula>
    </cfRule>
    <cfRule type="containsText" priority="63" dxfId="1" operator="containsText" stopIfTrue="1" text="Zona de Riesgo Alta">
      <formula>NOT(ISERROR(SEARCH("Zona de Riesgo Alta",H49)))</formula>
    </cfRule>
    <cfRule type="containsText" priority="64" dxfId="9" operator="containsText" stopIfTrue="1" text="Zona de Riesgo Moderada">
      <formula>NOT(ISERROR(SEARCH("Zona de Riesgo Moderada",H49)))</formula>
    </cfRule>
    <cfRule type="colorScale" priority="65" dxfId="39">
      <colorScale>
        <cfvo type="min" val="0"/>
        <cfvo type="percentile" val="50"/>
        <cfvo type="max"/>
        <color rgb="FFF8696B"/>
        <color rgb="FFFFEB84"/>
        <color rgb="FF63BE7B"/>
      </colorScale>
    </cfRule>
    <cfRule type="containsText" priority="66" dxfId="39" operator="containsText" stopIfTrue="1" text="zona de riesgo alta">
      <formula>NOT(ISERROR(SEARCH("zona de riesgo alta",H49)))</formula>
    </cfRule>
  </conditionalFormatting>
  <conditionalFormatting sqref="H50:I50 H51:H52">
    <cfRule type="containsText" priority="49" dxfId="2" operator="containsText" stopIfTrue="1" text="Zona de Riesgo Extrema">
      <formula>NOT(ISERROR(SEARCH("Zona de Riesgo Extrema",H50)))</formula>
    </cfRule>
    <cfRule type="containsText" priority="50" dxfId="16" operator="containsText" stopIfTrue="1" text="Zona de Riesgo Baja">
      <formula>NOT(ISERROR(SEARCH("Zona de Riesgo Baja",H50)))</formula>
    </cfRule>
    <cfRule type="containsText" priority="51" dxfId="1" operator="containsText" stopIfTrue="1" text="Zona de Riesgo Alta">
      <formula>NOT(ISERROR(SEARCH("Zona de Riesgo Alta",H50)))</formula>
    </cfRule>
    <cfRule type="containsText" priority="52" dxfId="9" operator="containsText" stopIfTrue="1" text="Zona de Riesgo Moderada">
      <formula>NOT(ISERROR(SEARCH("Zona de Riesgo Moderada",H50)))</formula>
    </cfRule>
    <cfRule type="colorScale" priority="53" dxfId="39">
      <colorScale>
        <cfvo type="min" val="0"/>
        <cfvo type="percentile" val="50"/>
        <cfvo type="max"/>
        <color rgb="FFF8696B"/>
        <color rgb="FFFFEB84"/>
        <color rgb="FF63BE7B"/>
      </colorScale>
    </cfRule>
    <cfRule type="containsText" priority="54" dxfId="39" operator="containsText" stopIfTrue="1" text="zona de riesgo alta">
      <formula>NOT(ISERROR(SEARCH("zona de riesgo alta",H50)))</formula>
    </cfRule>
  </conditionalFormatting>
  <conditionalFormatting sqref="H53">
    <cfRule type="containsText" priority="31" dxfId="2" operator="containsText" stopIfTrue="1" text="Zona de Riesgo Extrema">
      <formula>NOT(ISERROR(SEARCH("Zona de Riesgo Extrema",H53)))</formula>
    </cfRule>
    <cfRule type="containsText" priority="32" dxfId="16" operator="containsText" stopIfTrue="1" text="Zona de Riesgo Baja">
      <formula>NOT(ISERROR(SEARCH("Zona de Riesgo Baja",H53)))</formula>
    </cfRule>
    <cfRule type="containsText" priority="33" dxfId="1" operator="containsText" stopIfTrue="1" text="Zona de Riesgo Alta">
      <formula>NOT(ISERROR(SEARCH("Zona de Riesgo Alta",H53)))</formula>
    </cfRule>
    <cfRule type="containsText" priority="34" dxfId="9" operator="containsText" stopIfTrue="1" text="Zona de Riesgo Moderada">
      <formula>NOT(ISERROR(SEARCH("Zona de Riesgo Moderada",H53)))</formula>
    </cfRule>
    <cfRule type="colorScale" priority="35" dxfId="39">
      <colorScale>
        <cfvo type="min" val="0"/>
        <cfvo type="percentile" val="50"/>
        <cfvo type="max"/>
        <color rgb="FFF8696B"/>
        <color rgb="FFFFEB84"/>
        <color rgb="FF63BE7B"/>
      </colorScale>
    </cfRule>
    <cfRule type="containsText" priority="36" dxfId="39" operator="containsText" stopIfTrue="1" text="zona de riesgo alta">
      <formula>NOT(ISERROR(SEARCH("zona de riesgo alta",H53)))</formula>
    </cfRule>
  </conditionalFormatting>
  <conditionalFormatting sqref="I51">
    <cfRule type="containsText" priority="19" dxfId="2" operator="containsText" stopIfTrue="1" text="Zona de Riesgo Extrema">
      <formula>NOT(ISERROR(SEARCH("Zona de Riesgo Extrema",I51)))</formula>
    </cfRule>
    <cfRule type="containsText" priority="20" dxfId="16" operator="containsText" stopIfTrue="1" text="Zona de Riesgo Baja">
      <formula>NOT(ISERROR(SEARCH("Zona de Riesgo Baja",I51)))</formula>
    </cfRule>
    <cfRule type="containsText" priority="21" dxfId="1" operator="containsText" stopIfTrue="1" text="Zona de Riesgo Alta">
      <formula>NOT(ISERROR(SEARCH("Zona de Riesgo Alta",I51)))</formula>
    </cfRule>
    <cfRule type="containsText" priority="22" dxfId="9" operator="containsText" stopIfTrue="1" text="Zona de Riesgo Moderada">
      <formula>NOT(ISERROR(SEARCH("Zona de Riesgo Moderada",I51)))</formula>
    </cfRule>
    <cfRule type="colorScale" priority="23" dxfId="39">
      <colorScale>
        <cfvo type="min" val="0"/>
        <cfvo type="percentile" val="50"/>
        <cfvo type="max"/>
        <color rgb="FFF8696B"/>
        <color rgb="FFFFEB84"/>
        <color rgb="FF63BE7B"/>
      </colorScale>
    </cfRule>
    <cfRule type="containsText" priority="24" dxfId="39" operator="containsText" stopIfTrue="1" text="zona de riesgo alta">
      <formula>NOT(ISERROR(SEARCH("zona de riesgo alta",I51)))</formula>
    </cfRule>
  </conditionalFormatting>
  <conditionalFormatting sqref="I52">
    <cfRule type="containsText" priority="13" dxfId="2" operator="containsText" stopIfTrue="1" text="Zona de Riesgo Extrema">
      <formula>NOT(ISERROR(SEARCH("Zona de Riesgo Extrema",I52)))</formula>
    </cfRule>
    <cfRule type="containsText" priority="14" dxfId="16" operator="containsText" stopIfTrue="1" text="Zona de Riesgo Baja">
      <formula>NOT(ISERROR(SEARCH("Zona de Riesgo Baja",I52)))</formula>
    </cfRule>
    <cfRule type="containsText" priority="15" dxfId="1" operator="containsText" stopIfTrue="1" text="Zona de Riesgo Alta">
      <formula>NOT(ISERROR(SEARCH("Zona de Riesgo Alta",I52)))</formula>
    </cfRule>
    <cfRule type="containsText" priority="16" dxfId="9" operator="containsText" stopIfTrue="1" text="Zona de Riesgo Moderada">
      <formula>NOT(ISERROR(SEARCH("Zona de Riesgo Moderada",I52)))</formula>
    </cfRule>
    <cfRule type="colorScale" priority="17" dxfId="39">
      <colorScale>
        <cfvo type="min" val="0"/>
        <cfvo type="percentile" val="50"/>
        <cfvo type="max"/>
        <color rgb="FFF8696B"/>
        <color rgb="FFFFEB84"/>
        <color rgb="FF63BE7B"/>
      </colorScale>
    </cfRule>
    <cfRule type="containsText" priority="18" dxfId="39" operator="containsText" stopIfTrue="1" text="zona de riesgo alta">
      <formula>NOT(ISERROR(SEARCH("zona de riesgo alta",I52)))</formula>
    </cfRule>
  </conditionalFormatting>
  <conditionalFormatting sqref="I53">
    <cfRule type="containsText" priority="7" dxfId="2" operator="containsText" stopIfTrue="1" text="Zona de Riesgo Extrema">
      <formula>NOT(ISERROR(SEARCH("Zona de Riesgo Extrema",I53)))</formula>
    </cfRule>
    <cfRule type="containsText" priority="8" dxfId="16" operator="containsText" stopIfTrue="1" text="Zona de Riesgo Baja">
      <formula>NOT(ISERROR(SEARCH("Zona de Riesgo Baja",I53)))</formula>
    </cfRule>
    <cfRule type="containsText" priority="9" dxfId="1" operator="containsText" stopIfTrue="1" text="Zona de Riesgo Alta">
      <formula>NOT(ISERROR(SEARCH("Zona de Riesgo Alta",I53)))</formula>
    </cfRule>
    <cfRule type="containsText" priority="10" dxfId="9" operator="containsText" stopIfTrue="1" text="Zona de Riesgo Moderada">
      <formula>NOT(ISERROR(SEARCH("Zona de Riesgo Moderada",I53)))</formula>
    </cfRule>
    <cfRule type="colorScale" priority="11" dxfId="39">
      <colorScale>
        <cfvo type="min" val="0"/>
        <cfvo type="percentile" val="50"/>
        <cfvo type="max"/>
        <color rgb="FFF8696B"/>
        <color rgb="FFFFEB84"/>
        <color rgb="FF63BE7B"/>
      </colorScale>
    </cfRule>
    <cfRule type="containsText" priority="12" dxfId="39" operator="containsText" stopIfTrue="1" text="zona de riesgo alta">
      <formula>NOT(ISERROR(SEARCH("zona de riesgo alta",I53)))</formula>
    </cfRule>
  </conditionalFormatting>
  <conditionalFormatting sqref="H48:I48 H47 H8:I35 H37:I46">
    <cfRule type="containsText" priority="931" dxfId="2" operator="containsText" stopIfTrue="1" text="Zona de Riesgo Extrema">
      <formula>NOT(ISERROR(SEARCH("Zona de Riesgo Extrema",H8)))</formula>
    </cfRule>
    <cfRule type="containsText" priority="932" dxfId="16" operator="containsText" stopIfTrue="1" text="Zona de Riesgo Baja">
      <formula>NOT(ISERROR(SEARCH("Zona de Riesgo Baja",H8)))</formula>
    </cfRule>
    <cfRule type="containsText" priority="933" dxfId="1" operator="containsText" stopIfTrue="1" text="Zona de Riesgo Alta">
      <formula>NOT(ISERROR(SEARCH("Zona de Riesgo Alta",H8)))</formula>
    </cfRule>
    <cfRule type="containsText" priority="934" dxfId="9" operator="containsText" stopIfTrue="1" text="Zona de Riesgo Moderada">
      <formula>NOT(ISERROR(SEARCH("Zona de Riesgo Moderada",H8)))</formula>
    </cfRule>
    <cfRule type="colorScale" priority="935" dxfId="39">
      <colorScale>
        <cfvo type="min" val="0"/>
        <cfvo type="percentile" val="50"/>
        <cfvo type="max"/>
        <color rgb="FFF8696B"/>
        <color rgb="FFFFEB84"/>
        <color rgb="FF63BE7B"/>
      </colorScale>
    </cfRule>
    <cfRule type="containsText" priority="936" dxfId="39" operator="containsText" stopIfTrue="1" text="zona de riesgo alta">
      <formula>NOT(ISERROR(SEARCH("zona de riesgo alta",H8)))</formula>
    </cfRule>
  </conditionalFormatting>
  <conditionalFormatting sqref="H36:I36">
    <cfRule type="containsText" priority="1" dxfId="2" operator="containsText" stopIfTrue="1" text="Zona de Riesgo Extrema">
      <formula>NOT(ISERROR(SEARCH("Zona de Riesgo Extrema",H36)))</formula>
    </cfRule>
    <cfRule type="containsText" priority="2" dxfId="16" operator="containsText" stopIfTrue="1" text="Zona de Riesgo Baja">
      <formula>NOT(ISERROR(SEARCH("Zona de Riesgo Baja",H36)))</formula>
    </cfRule>
    <cfRule type="containsText" priority="3" dxfId="1" operator="containsText" stopIfTrue="1" text="Zona de Riesgo Alta">
      <formula>NOT(ISERROR(SEARCH("Zona de Riesgo Alta",H36)))</formula>
    </cfRule>
    <cfRule type="containsText" priority="4" dxfId="9" operator="containsText" stopIfTrue="1" text="Zona de Riesgo Moderada">
      <formula>NOT(ISERROR(SEARCH("Zona de Riesgo Moderada",H36)))</formula>
    </cfRule>
    <cfRule type="colorScale" priority="5" dxfId="39">
      <colorScale>
        <cfvo type="min" val="0"/>
        <cfvo type="percentile" val="50"/>
        <cfvo type="max"/>
        <color rgb="FFF8696B"/>
        <color rgb="FFFFEB84"/>
        <color rgb="FF63BE7B"/>
      </colorScale>
    </cfRule>
    <cfRule type="containsText" priority="6" dxfId="39" operator="containsText" stopIfTrue="1" text="zona de riesgo alta">
      <formula>NOT(ISERROR(SEARCH("zona de riesgo alta",H36)))</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B1">
      <pane ySplit="7" topLeftCell="A34" activePane="bottomLeft" state="frozen"/>
      <selection pane="topLeft" activeCell="A1" sqref="A1"/>
      <selection pane="bottomLeft" activeCell="K36" sqref="K36"/>
    </sheetView>
  </sheetViews>
  <sheetFormatPr defaultColWidth="11.421875" defaultRowHeight="12.75"/>
  <cols>
    <col min="1" max="1" width="24.421875" style="17"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219" customWidth="1"/>
  </cols>
  <sheetData>
    <row r="1" spans="1:17" ht="42" customHeight="1" thickBot="1" thickTop="1">
      <c r="A1" s="469" t="s">
        <v>166</v>
      </c>
      <c r="B1" s="471"/>
      <c r="C1" s="479"/>
      <c r="D1" s="480" t="s">
        <v>0</v>
      </c>
      <c r="E1" s="480"/>
      <c r="F1" s="480"/>
      <c r="G1" s="480"/>
      <c r="H1" s="480"/>
      <c r="I1" s="480"/>
      <c r="J1" s="480"/>
      <c r="K1" s="23"/>
      <c r="L1" s="481"/>
      <c r="M1" s="482"/>
      <c r="N1" s="7" t="s">
        <v>168</v>
      </c>
      <c r="O1" s="22" t="s">
        <v>169</v>
      </c>
      <c r="P1" s="22" t="s">
        <v>170</v>
      </c>
      <c r="Q1" s="26" t="s">
        <v>171</v>
      </c>
    </row>
    <row r="2" spans="1:17" ht="42.75" customHeight="1" thickBot="1" thickTop="1">
      <c r="A2" s="471"/>
      <c r="B2" s="471"/>
      <c r="C2" s="479"/>
      <c r="D2" s="480"/>
      <c r="E2" s="480"/>
      <c r="F2" s="480"/>
      <c r="G2" s="480"/>
      <c r="H2" s="480"/>
      <c r="I2" s="480"/>
      <c r="J2" s="480"/>
      <c r="K2" s="24"/>
      <c r="L2" s="483"/>
      <c r="M2" s="484"/>
      <c r="N2" s="7" t="s">
        <v>132</v>
      </c>
      <c r="O2" s="22" t="s">
        <v>97</v>
      </c>
      <c r="P2" s="22" t="s">
        <v>96</v>
      </c>
      <c r="Q2" s="22" t="s">
        <v>96</v>
      </c>
    </row>
    <row r="3" spans="1:13" ht="24" customHeight="1" thickBot="1" thickTop="1">
      <c r="A3" s="471"/>
      <c r="B3" s="471"/>
      <c r="C3" s="479"/>
      <c r="D3" s="487" t="s">
        <v>39</v>
      </c>
      <c r="E3" s="487"/>
      <c r="F3" s="487"/>
      <c r="G3" s="487"/>
      <c r="H3" s="487"/>
      <c r="I3" s="487"/>
      <c r="J3" s="487"/>
      <c r="K3" s="25"/>
      <c r="L3" s="485"/>
      <c r="M3" s="486"/>
    </row>
    <row r="4" spans="1:13" ht="14.25" hidden="1" thickBot="1" thickTop="1">
      <c r="A4" s="471"/>
      <c r="B4" s="471"/>
      <c r="C4" s="479"/>
      <c r="D4" s="488" t="s">
        <v>40</v>
      </c>
      <c r="E4" s="488"/>
      <c r="F4" s="488"/>
      <c r="G4" s="488"/>
      <c r="H4" s="488" t="s">
        <v>41</v>
      </c>
      <c r="I4" s="488"/>
      <c r="J4" s="488"/>
      <c r="K4" s="19"/>
      <c r="L4" s="488" t="s">
        <v>6</v>
      </c>
      <c r="M4" s="488"/>
    </row>
    <row r="5" ht="14.25" thickBot="1" thickTop="1"/>
    <row r="6" spans="1:13" ht="14.25" thickBot="1" thickTop="1">
      <c r="A6" s="473" t="s">
        <v>165</v>
      </c>
      <c r="B6" s="473" t="s">
        <v>26</v>
      </c>
      <c r="C6" s="473" t="s">
        <v>28</v>
      </c>
      <c r="D6" s="489" t="s">
        <v>35</v>
      </c>
      <c r="E6" s="489"/>
      <c r="F6" s="20"/>
      <c r="G6" s="473" t="s">
        <v>42</v>
      </c>
      <c r="H6" s="473" t="s">
        <v>43</v>
      </c>
      <c r="I6" s="489" t="s">
        <v>44</v>
      </c>
      <c r="J6" s="489"/>
      <c r="K6" s="20"/>
      <c r="L6" s="473" t="s">
        <v>45</v>
      </c>
      <c r="M6" s="473" t="s">
        <v>46</v>
      </c>
    </row>
    <row r="7" spans="1:13" ht="14.25" thickBot="1" thickTop="1">
      <c r="A7" s="473"/>
      <c r="B7" s="473"/>
      <c r="C7" s="473"/>
      <c r="D7" s="8" t="s">
        <v>7</v>
      </c>
      <c r="E7" s="8" t="s">
        <v>8</v>
      </c>
      <c r="F7" s="18" t="s">
        <v>167</v>
      </c>
      <c r="G7" s="473"/>
      <c r="H7" s="473"/>
      <c r="I7" s="8" t="s">
        <v>7</v>
      </c>
      <c r="J7" s="8" t="s">
        <v>8</v>
      </c>
      <c r="K7" s="18" t="s">
        <v>167</v>
      </c>
      <c r="L7" s="473"/>
      <c r="M7" s="473"/>
    </row>
    <row r="8" spans="1:17" ht="67.5" customHeight="1" thickBot="1" thickTop="1">
      <c r="A8" s="88" t="str">
        <f>'ANALISIS DEL RIESGO'!A8</f>
        <v>CI01813-P</v>
      </c>
      <c r="B8" s="88" t="str">
        <f>'ANALISIS DEL RIESGO'!B8</f>
        <v>DIRECCIONAMIENTO ESTRATÉGICO</v>
      </c>
      <c r="C8" s="88" t="str">
        <f>'ANALISIS DEL RIESGO'!C8</f>
        <v>POSIBLE CONSTRUCCIÓN DE LA DOFA DE MANERA INADECUADA</v>
      </c>
      <c r="D8" s="88">
        <f>'ANALISIS DEL RIESGO'!D8</f>
        <v>5</v>
      </c>
      <c r="E8" s="88">
        <f>'ANALISIS DEL RIESGO'!E8</f>
        <v>2</v>
      </c>
      <c r="F8" s="88" t="s">
        <v>17</v>
      </c>
      <c r="G8" s="88" t="str">
        <f aca="true" t="shared" si="0" ref="G8:G26">IF(F8="B",$N$1,IF(F8="M",$O$1,IF(F8="A",$P$1,IF(F8="E",$Q$1,"0"))))</f>
        <v>ZONA DE RIESGO ALTA</v>
      </c>
      <c r="H8" s="88"/>
      <c r="I8" s="88">
        <v>3</v>
      </c>
      <c r="J8" s="88">
        <v>1</v>
      </c>
      <c r="K8" s="88" t="s">
        <v>15</v>
      </c>
      <c r="L8" s="88" t="str">
        <f aca="true" t="shared" si="1" ref="L8:L26">IF(K8="B",$N$1,IF(K8="M",$O$1,IF(K8="A",$P$1,IF(K8="E",$Q$1,"0"))))</f>
        <v>ZONA DE RIESGO BAJA</v>
      </c>
      <c r="M8" s="88" t="str">
        <f aca="true" t="shared" si="2" ref="M8:M47">IF(K8="B",$N$2,IF(K8="M",$O$2,IF(K8="A",$P$2,IF(K8="E",$Q$2,"0"))))</f>
        <v>Asumir el Riesgo</v>
      </c>
      <c r="N8" s="87"/>
      <c r="O8" s="87"/>
      <c r="P8" s="87"/>
      <c r="Q8" s="87"/>
    </row>
    <row r="9" spans="1:17" ht="54" customHeight="1" thickBot="1" thickTop="1">
      <c r="A9" s="88" t="str">
        <f>'ANALISIS DEL RIESGO'!A9</f>
        <v>CA03614-P</v>
      </c>
      <c r="B9" s="88" t="str">
        <f>'ANALISIS DEL RIESGO'!B9</f>
        <v>DIRECCIONAMIENTO ESTRATÉGICO</v>
      </c>
      <c r="C9" s="88" t="str">
        <f>'ANALISIS DEL RIESGO'!C9</f>
        <v>BRINDAR INFORMACIÓN ERRADA DE LA PLANEACIÓN ESTRATÉGICA A LOS FUNCIONARIOS DE LA ENTIDAD</v>
      </c>
      <c r="D9" s="88">
        <f>'ANALISIS DEL RIESGO'!D9</f>
        <v>5</v>
      </c>
      <c r="E9" s="88">
        <f>'ANALISIS DEL RIESGO'!E9</f>
        <v>2</v>
      </c>
      <c r="F9" s="88" t="s">
        <v>17</v>
      </c>
      <c r="G9" s="88" t="str">
        <f t="shared" si="0"/>
        <v>ZONA DE RIESGO ALTA</v>
      </c>
      <c r="H9" s="88"/>
      <c r="I9" s="88">
        <v>5</v>
      </c>
      <c r="J9" s="88">
        <v>2</v>
      </c>
      <c r="K9" s="88" t="s">
        <v>17</v>
      </c>
      <c r="L9" s="88" t="str">
        <f t="shared" si="1"/>
        <v>ZONA DE RIESGO ALTA</v>
      </c>
      <c r="M9" s="88" t="str">
        <f t="shared" si="2"/>
        <v>Reducir el Riesgo, Evitar, Compartir o Transferir el Riesgo</v>
      </c>
      <c r="N9" s="87"/>
      <c r="O9" s="87"/>
      <c r="P9" s="87"/>
      <c r="Q9" s="87"/>
    </row>
    <row r="10" spans="1:17" ht="47.25" customHeight="1" thickBot="1" thickTop="1">
      <c r="A10" s="88" t="str">
        <f>'ANALISIS DEL RIESGO'!A10</f>
        <v>CA07014-P</v>
      </c>
      <c r="B10" s="88" t="str">
        <f>'ANALISIS DEL RIESGO'!B10</f>
        <v>DIRECCIONAMIENTO ESTRATÉGICO</v>
      </c>
      <c r="C10" s="88" t="str">
        <f>'ANALISIS DEL RIESGO'!C10</f>
        <v>INCUMPLIMIENTO DEL DECRETO 943 DE MAYO DE 2014 REFERENTE A LA ACTUALIZACIÓN DEL MECI</v>
      </c>
      <c r="D10" s="88">
        <f>'ANALISIS DEL RIESGO'!D10</f>
        <v>4</v>
      </c>
      <c r="E10" s="88">
        <f>'ANALISIS DEL RIESGO'!E10</f>
        <v>2</v>
      </c>
      <c r="F10" s="88" t="s">
        <v>17</v>
      </c>
      <c r="G10" s="88" t="str">
        <f t="shared" si="0"/>
        <v>ZONA DE RIESGO ALTA</v>
      </c>
      <c r="H10" s="88"/>
      <c r="I10" s="88">
        <v>4</v>
      </c>
      <c r="J10" s="88">
        <v>2</v>
      </c>
      <c r="K10" s="88" t="s">
        <v>17</v>
      </c>
      <c r="L10" s="88" t="str">
        <f t="shared" si="1"/>
        <v>ZONA DE RIESGO ALTA</v>
      </c>
      <c r="M10" s="88" t="str">
        <f t="shared" si="2"/>
        <v>Reducir el Riesgo, Evitar, Compartir o Transferir el Riesgo</v>
      </c>
      <c r="N10" s="87"/>
      <c r="O10" s="87"/>
      <c r="P10" s="87"/>
      <c r="Q10" s="87"/>
    </row>
    <row r="11" spans="1:17" ht="39.75" thickBot="1" thickTop="1">
      <c r="A11" s="88" t="str">
        <f>'ANALISIS DEL RIESGO'!A11</f>
        <v>CA07114-P</v>
      </c>
      <c r="B11" s="88" t="str">
        <f>'ANALISIS DEL RIESGO'!B11</f>
        <v>DIRECCIONAMIENTO ESTRATÉGICO</v>
      </c>
      <c r="C11" s="88" t="str">
        <f>'ANALISIS DEL RIESGO'!C11</f>
        <v>POSIBLES INCUMPLIMIENTOS REFERENTES A LAS ACTIVIDADES QUE DESARROLLA LA OFICINA</v>
      </c>
      <c r="D11" s="88">
        <f>'ANALISIS DEL RIESGO'!D11</f>
        <v>4</v>
      </c>
      <c r="E11" s="88">
        <f>'ANALISIS DEL RIESGO'!E11</f>
        <v>1</v>
      </c>
      <c r="F11" s="88" t="s">
        <v>16</v>
      </c>
      <c r="G11" s="88" t="str">
        <f t="shared" si="0"/>
        <v>ZONA DE RIESGO MODERADA</v>
      </c>
      <c r="H11" s="88"/>
      <c r="I11" s="88">
        <v>3</v>
      </c>
      <c r="J11" s="88">
        <v>1</v>
      </c>
      <c r="K11" s="88" t="s">
        <v>15</v>
      </c>
      <c r="L11" s="88" t="str">
        <f t="shared" si="1"/>
        <v>ZONA DE RIESGO BAJA</v>
      </c>
      <c r="M11" s="88" t="str">
        <f t="shared" si="2"/>
        <v>Asumir el Riesgo</v>
      </c>
      <c r="N11" s="87"/>
      <c r="O11" s="87"/>
      <c r="P11" s="87"/>
      <c r="Q11" s="87"/>
    </row>
    <row r="12" spans="1:17" ht="67.5" customHeight="1" thickBot="1" thickTop="1">
      <c r="A12" s="88" t="str">
        <f>'ANALISIS DEL RIESGO'!A12</f>
        <v>CI03015-P</v>
      </c>
      <c r="B12" s="88" t="str">
        <f>'ANALISIS DEL RIESGO'!B12</f>
        <v>DIRECCIONAMIENTO ESTRATÉGICO</v>
      </c>
      <c r="C12" s="88" t="str">
        <f>'ANALISIS DEL RIESGO'!C12</f>
        <v>POSIBLE INCUMPLIMIENTO DEL NUMERAL 4,2,2  DE LA NORMA MANUAL DE CALIDAD </v>
      </c>
      <c r="D12" s="88">
        <f>'ANALISIS DEL RIESGO'!D12</f>
        <v>4</v>
      </c>
      <c r="E12" s="88">
        <f>'ANALISIS DEL RIESGO'!E12</f>
        <v>3</v>
      </c>
      <c r="F12" s="88" t="s">
        <v>17</v>
      </c>
      <c r="G12" s="88" t="str">
        <f t="shared" si="0"/>
        <v>ZONA DE RIESGO ALTA</v>
      </c>
      <c r="H12" s="88" t="s">
        <v>197</v>
      </c>
      <c r="I12" s="88">
        <v>2</v>
      </c>
      <c r="J12" s="88">
        <v>3</v>
      </c>
      <c r="K12" s="88" t="s">
        <v>16</v>
      </c>
      <c r="L12" s="88" t="str">
        <f t="shared" si="1"/>
        <v>ZONA DE RIESGO MODERADA</v>
      </c>
      <c r="M12" s="88" t="str">
        <f t="shared" si="2"/>
        <v>Asumir el Riesgo, Reducir el Riesgo</v>
      </c>
      <c r="N12" s="87"/>
      <c r="O12" s="87"/>
      <c r="P12" s="87"/>
      <c r="Q12" s="87"/>
    </row>
    <row r="13" spans="1:17" ht="57" customHeight="1" thickBot="1" thickTop="1">
      <c r="A13" s="88" t="str">
        <f>'ANALISIS DEL RIESGO'!A13</f>
        <v>CI03115-P</v>
      </c>
      <c r="B13" s="88" t="str">
        <f>'ANALISIS DEL RIESGO'!B13</f>
        <v>DIRECCIONAMIENTO ESTRATÉGICO</v>
      </c>
      <c r="C13" s="88" t="str">
        <f>'ANALISIS DEL RIESGO'!C13</f>
        <v>posible contruccion de la Matriz del Plan Anticorrupción y sus componentes no acorde a la metodologia actual </v>
      </c>
      <c r="D13" s="88">
        <f>'ANALISIS DEL RIESGO'!D13</f>
        <v>4</v>
      </c>
      <c r="E13" s="88">
        <f>'ANALISIS DEL RIESGO'!E13</f>
        <v>3</v>
      </c>
      <c r="F13" s="88" t="s">
        <v>17</v>
      </c>
      <c r="G13" s="88" t="str">
        <f t="shared" si="0"/>
        <v>ZONA DE RIESGO ALTA</v>
      </c>
      <c r="H13" s="88"/>
      <c r="I13" s="88">
        <v>3</v>
      </c>
      <c r="J13" s="88">
        <v>2</v>
      </c>
      <c r="K13" s="88" t="s">
        <v>16</v>
      </c>
      <c r="L13" s="88" t="str">
        <f t="shared" si="1"/>
        <v>ZONA DE RIESGO MODERADA</v>
      </c>
      <c r="M13" s="88" t="str">
        <f t="shared" si="2"/>
        <v>Asumir el Riesgo, Reducir el Riesgo</v>
      </c>
      <c r="N13" s="87"/>
      <c r="O13" s="87"/>
      <c r="P13" s="87"/>
      <c r="Q13" s="87"/>
    </row>
    <row r="14" spans="1:17" ht="51" customHeight="1" thickBot="1" thickTop="1">
      <c r="A14" s="88" t="str">
        <f>'ANALISIS DEL RIESGO'!A14</f>
        <v>CA00317-P</v>
      </c>
      <c r="B14" s="88" t="str">
        <f>'ANALISIS DEL RIESGO'!B14</f>
        <v>DIRECCIONAMIENTO ESTRATÉGICO</v>
      </c>
      <c r="C14" s="88" t="str">
        <f>'ANALISIS DEL RIESGO'!C14</f>
        <v>NO CONTAR CON LOS INSUMOS COMPLETOS PARA CONSOLIDAR EL INFORME EJECUTIVO DE REVISIÓN POR LA DRECCIÓN </v>
      </c>
      <c r="D14" s="88">
        <f>'ANALISIS DEL RIESGO'!D14</f>
        <v>3</v>
      </c>
      <c r="E14" s="88">
        <f>'ANALISIS DEL RIESGO'!E14</f>
        <v>2</v>
      </c>
      <c r="F14" s="88" t="s">
        <v>16</v>
      </c>
      <c r="G14" s="267" t="str">
        <f t="shared" si="0"/>
        <v>ZONA DE RIESGO MODERADA</v>
      </c>
      <c r="H14" s="88" t="s">
        <v>382</v>
      </c>
      <c r="I14" s="88"/>
      <c r="J14" s="88"/>
      <c r="K14" s="88"/>
      <c r="L14" s="88"/>
      <c r="M14" s="88" t="str">
        <f t="shared" si="2"/>
        <v>0</v>
      </c>
      <c r="N14" s="87"/>
      <c r="O14" s="87"/>
      <c r="P14" s="87"/>
      <c r="Q14" s="87"/>
    </row>
    <row r="15" spans="1:17" ht="48.75" customHeight="1" thickBot="1" thickTop="1">
      <c r="A15" s="77" t="str">
        <f>'ANALISIS DEL RIESGO'!A15</f>
        <v>CA05813-P</v>
      </c>
      <c r="B15" s="77" t="str">
        <f>'ANALISIS DEL RIESGO'!B15</f>
        <v>GESTION DE TIC`S</v>
      </c>
      <c r="C15" s="77" t="str">
        <f>'ANALISIS DEL RIESGO'!C15</f>
        <v>QUE SE INCUMPLA CON LAS POLITICAS DE SEGURIDAD DE LA ENTIDAD</v>
      </c>
      <c r="D15" s="77">
        <f>'ANALISIS DEL RIESGO'!D15</f>
        <v>2</v>
      </c>
      <c r="E15" s="77">
        <f>'ANALISIS DEL RIESGO'!E15</f>
        <v>3</v>
      </c>
      <c r="F15" s="77" t="s">
        <v>16</v>
      </c>
      <c r="G15" s="77" t="str">
        <f t="shared" si="0"/>
        <v>ZONA DE RIESGO MODERADA</v>
      </c>
      <c r="H15" s="77"/>
      <c r="I15" s="77">
        <v>2</v>
      </c>
      <c r="J15" s="77">
        <v>3</v>
      </c>
      <c r="K15" s="77" t="s">
        <v>16</v>
      </c>
      <c r="L15" s="77" t="str">
        <f t="shared" si="1"/>
        <v>ZONA DE RIESGO MODERADA</v>
      </c>
      <c r="M15" s="88" t="str">
        <f t="shared" si="2"/>
        <v>Asumir el Riesgo, Reducir el Riesgo</v>
      </c>
      <c r="N15" s="36"/>
      <c r="O15" s="36"/>
      <c r="P15" s="36"/>
      <c r="Q15" s="36"/>
    </row>
    <row r="16" spans="1:17" ht="63.75" customHeight="1" thickBot="1" thickTop="1">
      <c r="A16" s="77" t="str">
        <f>'ANALISIS DEL RIESGO'!A16</f>
        <v>CA03515-P</v>
      </c>
      <c r="B16" s="77" t="str">
        <f>'ANALISIS DEL RIESGO'!B16</f>
        <v>GESTION DE TIC`S</v>
      </c>
      <c r="C16" s="77" t="str">
        <f>'ANALISIS DEL RIESGO'!C16</f>
        <v>POSIBLE ATAQUE DE SEGURIDAD </v>
      </c>
      <c r="D16" s="77">
        <f>'ANALISIS DEL RIESGO'!D16</f>
        <v>3</v>
      </c>
      <c r="E16" s="77">
        <f>'ANALISIS DEL RIESGO'!E16</f>
        <v>3</v>
      </c>
      <c r="F16" s="77" t="s">
        <v>17</v>
      </c>
      <c r="G16" s="77" t="str">
        <f t="shared" si="0"/>
        <v>ZONA DE RIESGO ALTA</v>
      </c>
      <c r="H16" s="77"/>
      <c r="I16" s="77">
        <v>2</v>
      </c>
      <c r="J16" s="77">
        <v>2</v>
      </c>
      <c r="K16" s="77" t="s">
        <v>15</v>
      </c>
      <c r="L16" s="77" t="str">
        <f t="shared" si="1"/>
        <v>ZONA DE RIESGO BAJA</v>
      </c>
      <c r="M16" s="88" t="str">
        <f t="shared" si="2"/>
        <v>Asumir el Riesgo</v>
      </c>
      <c r="N16" s="36"/>
      <c r="O16" s="36"/>
      <c r="P16" s="36"/>
      <c r="Q16" s="36"/>
    </row>
    <row r="17" spans="1:17" ht="43.5" customHeight="1" thickBot="1" thickTop="1">
      <c r="A17" s="77" t="str">
        <f>'ANALISIS DEL RIESGO'!A17</f>
        <v>CA01316-P</v>
      </c>
      <c r="B17" s="77" t="str">
        <f>'ANALISIS DEL RIESGO'!B17</f>
        <v>GESTION DE TIC`S</v>
      </c>
      <c r="C17" s="77" t="str">
        <f>'ANALISIS DEL RIESGO'!C17</f>
        <v>POSIBLE INSTALACIÓN DE SOFTWARE ILEGAL </v>
      </c>
      <c r="D17" s="77">
        <f>'ANALISIS DEL RIESGO'!D17</f>
        <v>3</v>
      </c>
      <c r="E17" s="77">
        <f>'ANALISIS DEL RIESGO'!E17</f>
        <v>3</v>
      </c>
      <c r="F17" s="77" t="s">
        <v>17</v>
      </c>
      <c r="G17" s="77" t="str">
        <f t="shared" si="0"/>
        <v>ZONA DE RIESGO ALTA</v>
      </c>
      <c r="H17" s="77"/>
      <c r="I17" s="77">
        <v>2</v>
      </c>
      <c r="J17" s="77">
        <v>2</v>
      </c>
      <c r="K17" s="77" t="s">
        <v>15</v>
      </c>
      <c r="L17" s="77" t="str">
        <f t="shared" si="1"/>
        <v>ZONA DE RIESGO BAJA</v>
      </c>
      <c r="M17" s="88" t="str">
        <f t="shared" si="2"/>
        <v>Asumir el Riesgo</v>
      </c>
      <c r="N17" s="36"/>
      <c r="O17" s="36"/>
      <c r="P17" s="36"/>
      <c r="Q17" s="36"/>
    </row>
    <row r="18" spans="1:17" ht="48" customHeight="1" thickBot="1" thickTop="1">
      <c r="A18" s="77" t="str">
        <f>'ANALISIS DEL RIESGO'!A18</f>
        <v>CA01516-P</v>
      </c>
      <c r="B18" s="77" t="str">
        <f>'ANALISIS DEL RIESGO'!B18</f>
        <v>GESTION DE TIC`S</v>
      </c>
      <c r="C18" s="77" t="str">
        <f>'ANALISIS DEL RIESGO'!C18</f>
        <v>QUE NO SE TENGAN CANALES EFECTIVOS DE COMUNICACIÓN CON EL CIUDADANO </v>
      </c>
      <c r="D18" s="77">
        <f>'ANALISIS DEL RIESGO'!D18</f>
        <v>3</v>
      </c>
      <c r="E18" s="77">
        <f>'ANALISIS DEL RIESGO'!E18</f>
        <v>3</v>
      </c>
      <c r="F18" s="77" t="s">
        <v>17</v>
      </c>
      <c r="G18" s="77" t="str">
        <f t="shared" si="0"/>
        <v>ZONA DE RIESGO ALTA</v>
      </c>
      <c r="H18" s="77"/>
      <c r="I18" s="77">
        <v>2</v>
      </c>
      <c r="J18" s="77">
        <v>2</v>
      </c>
      <c r="K18" s="77" t="s">
        <v>15</v>
      </c>
      <c r="L18" s="77" t="str">
        <f t="shared" si="1"/>
        <v>ZONA DE RIESGO BAJA</v>
      </c>
      <c r="M18" s="88" t="str">
        <f t="shared" si="2"/>
        <v>Asumir el Riesgo</v>
      </c>
      <c r="N18" s="36"/>
      <c r="O18" s="36"/>
      <c r="P18" s="36"/>
      <c r="Q18" s="36"/>
    </row>
    <row r="19" spans="1:17" ht="48" customHeight="1" thickBot="1" thickTop="1">
      <c r="A19" s="192" t="str">
        <f>'ANALISIS DEL RIESGO'!A19</f>
        <v>CI00117-P</v>
      </c>
      <c r="B19" s="192" t="str">
        <f>'ANALISIS DEL RIESGO'!B19</f>
        <v>GESTION DE TIC`S</v>
      </c>
      <c r="C19" s="192" t="str">
        <f>'ANALISIS DEL RIESGO'!C19</f>
        <v>INSTALACIÓN DE SOFTWARE  ILEGAL </v>
      </c>
      <c r="D19" s="192">
        <f>'ANALISIS DEL RIESGO'!D19</f>
        <v>4</v>
      </c>
      <c r="E19" s="192">
        <f>'ANALISIS DEL RIESGO'!E19</f>
        <v>4</v>
      </c>
      <c r="F19" s="192" t="s">
        <v>19</v>
      </c>
      <c r="G19" s="192" t="str">
        <f t="shared" si="0"/>
        <v>ZONA DE RIESGO EXTREMA</v>
      </c>
      <c r="H19" s="192" t="s">
        <v>332</v>
      </c>
      <c r="I19" s="254">
        <v>2</v>
      </c>
      <c r="J19" s="254">
        <v>3</v>
      </c>
      <c r="K19" s="254" t="s">
        <v>16</v>
      </c>
      <c r="L19" s="192" t="str">
        <f t="shared" si="1"/>
        <v>ZONA DE RIESGO MODERADA</v>
      </c>
      <c r="M19" s="88" t="str">
        <f t="shared" si="2"/>
        <v>Asumir el Riesgo, Reducir el Riesgo</v>
      </c>
      <c r="N19" s="36"/>
      <c r="O19" s="36"/>
      <c r="P19" s="36"/>
      <c r="Q19" s="36"/>
    </row>
    <row r="20" spans="1:17" ht="48" customHeight="1" thickBot="1" thickTop="1">
      <c r="A20" s="192" t="str">
        <f>'ANALISIS DEL RIESGO'!A20</f>
        <v>CI00317-P</v>
      </c>
      <c r="B20" s="192" t="str">
        <f>'ANALISIS DEL RIESGO'!B20</f>
        <v>GESTION DE TIC`S</v>
      </c>
      <c r="C20" s="192" t="str">
        <f>'ANALISIS DEL RIESGO'!C20</f>
        <v>DAÑO Y DETERIORO DE LOS EQUIPOS DE COMPUTO </v>
      </c>
      <c r="D20" s="192">
        <f>'ANALISIS DEL RIESGO'!D20</f>
        <v>3</v>
      </c>
      <c r="E20" s="192">
        <f>'ANALISIS DEL RIESGO'!E20</f>
        <v>3</v>
      </c>
      <c r="F20" s="192" t="s">
        <v>17</v>
      </c>
      <c r="G20" s="192" t="str">
        <f t="shared" si="0"/>
        <v>ZONA DE RIESGO ALTA</v>
      </c>
      <c r="H20" s="192"/>
      <c r="I20" s="254">
        <v>2</v>
      </c>
      <c r="J20" s="254">
        <v>3</v>
      </c>
      <c r="K20" s="254" t="s">
        <v>16</v>
      </c>
      <c r="L20" s="192" t="str">
        <f t="shared" si="1"/>
        <v>ZONA DE RIESGO MODERADA</v>
      </c>
      <c r="M20" s="88" t="str">
        <f t="shared" si="2"/>
        <v>Asumir el Riesgo, Reducir el Riesgo</v>
      </c>
      <c r="N20" s="36"/>
      <c r="O20" s="36"/>
      <c r="P20" s="36"/>
      <c r="Q20" s="36"/>
    </row>
    <row r="21" spans="1:17" ht="48" customHeight="1" thickBot="1" thickTop="1">
      <c r="A21" s="192" t="str">
        <f>'ANALISIS DEL RIESGO'!A21</f>
        <v>CI00417-P</v>
      </c>
      <c r="B21" s="192" t="str">
        <f>'ANALISIS DEL RIESGO'!B21</f>
        <v>GESTION DE TIC`S</v>
      </c>
      <c r="C21" s="192" t="str">
        <f>'ANALISIS DEL RIESGO'!C21</f>
        <v>QUE NO EXISTA UN PUNTO DE RECUPERACIÓN ANTE DESASTRES </v>
      </c>
      <c r="D21" s="192">
        <f>'ANALISIS DEL RIESGO'!D21</f>
        <v>3</v>
      </c>
      <c r="E21" s="192">
        <f>'ANALISIS DEL RIESGO'!E21</f>
        <v>3</v>
      </c>
      <c r="F21" s="192" t="s">
        <v>17</v>
      </c>
      <c r="G21" s="192" t="str">
        <f t="shared" si="0"/>
        <v>ZONA DE RIESGO ALTA</v>
      </c>
      <c r="H21" s="192"/>
      <c r="I21" s="254">
        <v>2</v>
      </c>
      <c r="J21" s="254">
        <v>3</v>
      </c>
      <c r="K21" s="254" t="s">
        <v>16</v>
      </c>
      <c r="L21" s="192" t="str">
        <f t="shared" si="1"/>
        <v>ZONA DE RIESGO MODERADA</v>
      </c>
      <c r="M21" s="88" t="str">
        <f t="shared" si="2"/>
        <v>Asumir el Riesgo, Reducir el Riesgo</v>
      </c>
      <c r="N21" s="36"/>
      <c r="O21" s="36"/>
      <c r="P21" s="36"/>
      <c r="Q21" s="36"/>
    </row>
    <row r="22" spans="1:17" ht="63" customHeight="1" thickBot="1" thickTop="1">
      <c r="A22" s="254" t="str">
        <f>'ANALISIS DEL RIESGO'!A22</f>
        <v>CI02217-P</v>
      </c>
      <c r="B22" s="254" t="str">
        <f>'ANALISIS DEL RIESGO'!B22</f>
        <v>GESTION DE TIC`S</v>
      </c>
      <c r="C22" s="254" t="str">
        <f>'ANALISIS DEL RIESGO'!C22</f>
        <v>QUE NO SE REALICE DE MANERA ADECUADA EL MANTENIMIENTO DE LOS EQUIPOS DE COMPUTO DURANTE LA VIGENCIA </v>
      </c>
      <c r="D22" s="254">
        <f>'ANALISIS DEL RIESGO'!D22</f>
        <v>3</v>
      </c>
      <c r="E22" s="254">
        <f>'ANALISIS DEL RIESGO'!E22</f>
        <v>3</v>
      </c>
      <c r="F22" s="254" t="s">
        <v>17</v>
      </c>
      <c r="G22" s="254" t="str">
        <f t="shared" si="0"/>
        <v>ZONA DE RIESGO ALTA</v>
      </c>
      <c r="H22" s="254"/>
      <c r="I22" s="254">
        <v>2</v>
      </c>
      <c r="J22" s="254">
        <v>3</v>
      </c>
      <c r="K22" s="254" t="s">
        <v>16</v>
      </c>
      <c r="L22" s="254" t="str">
        <f t="shared" si="1"/>
        <v>ZONA DE RIESGO MODERADA</v>
      </c>
      <c r="M22" s="267" t="str">
        <f t="shared" si="2"/>
        <v>Asumir el Riesgo, Reducir el Riesgo</v>
      </c>
      <c r="N22" s="36"/>
      <c r="O22" s="36"/>
      <c r="P22" s="36"/>
      <c r="Q22" s="36"/>
    </row>
    <row r="23" spans="1:17" ht="63" customHeight="1" thickBot="1" thickTop="1">
      <c r="A23" s="289" t="str">
        <f>'ANALISIS DEL RIESGO'!A23</f>
        <v>CA1117-P</v>
      </c>
      <c r="B23" s="306" t="str">
        <f>'ANALISIS DEL RIESGO'!B23</f>
        <v>GESTION DE TIC`S</v>
      </c>
      <c r="C23" s="306" t="str">
        <f>'ANALISIS DEL RIESGO'!C23</f>
        <v>QUE NO SE REALICE LA PUBLICACION  DE LA INFORMACIÓN MINIMA A PUBLICAR  EN  LA PAGINA WEB DE LA ENTIDAD COMO EXIGE LA ESTRATEGIA DE TRANSPARENCIA Y ACCESO A LA INFORMACIÓN</v>
      </c>
      <c r="D23" s="306">
        <f>'ANALISIS DEL RIESGO'!D23</f>
        <v>3</v>
      </c>
      <c r="E23" s="306">
        <f>'ANALISIS DEL RIESGO'!E23</f>
        <v>3</v>
      </c>
      <c r="F23" s="289" t="s">
        <v>17</v>
      </c>
      <c r="G23" s="289" t="str">
        <f t="shared" si="0"/>
        <v>ZONA DE RIESGO ALTA</v>
      </c>
      <c r="H23" s="289"/>
      <c r="I23" s="289">
        <v>2</v>
      </c>
      <c r="J23" s="289">
        <v>3</v>
      </c>
      <c r="K23" s="289" t="s">
        <v>16</v>
      </c>
      <c r="L23" s="289" t="str">
        <f t="shared" si="1"/>
        <v>ZONA DE RIESGO MODERADA</v>
      </c>
      <c r="M23" s="267" t="str">
        <f t="shared" si="2"/>
        <v>Asumir el Riesgo, Reducir el Riesgo</v>
      </c>
      <c r="N23" s="36"/>
      <c r="O23" s="36"/>
      <c r="P23" s="36"/>
      <c r="Q23" s="36"/>
    </row>
    <row r="24" spans="1:17" ht="60.75" customHeight="1" thickBot="1" thickTop="1">
      <c r="A24" s="76" t="str">
        <f>'ANALISIS DEL RIESGO'!A24</f>
        <v>CA06213-P
CA07814-P</v>
      </c>
      <c r="B24" s="76" t="str">
        <f>'ANALISIS DEL RIESGO'!B24</f>
        <v>MEDICION Y MEJORA</v>
      </c>
      <c r="C24" s="76" t="str">
        <f>'ANALISIS DEL RIESGO'!C24</f>
        <v>DEBILIDADES EN LA MEDICION DEL PROCESO </v>
      </c>
      <c r="D24" s="76">
        <f>'ANALISIS DEL RIESGO'!D24</f>
        <v>4</v>
      </c>
      <c r="E24" s="76">
        <f>'ANALISIS DEL RIESGO'!E24</f>
        <v>1</v>
      </c>
      <c r="F24" s="76" t="s">
        <v>16</v>
      </c>
      <c r="G24" s="76" t="str">
        <f t="shared" si="0"/>
        <v>ZONA DE RIESGO MODERADA</v>
      </c>
      <c r="H24" s="76"/>
      <c r="I24" s="76">
        <v>3</v>
      </c>
      <c r="J24" s="76">
        <f>E24</f>
        <v>1</v>
      </c>
      <c r="K24" s="76" t="s">
        <v>15</v>
      </c>
      <c r="L24" s="76" t="str">
        <f t="shared" si="1"/>
        <v>ZONA DE RIESGO BAJA</v>
      </c>
      <c r="M24" s="88" t="str">
        <f t="shared" si="2"/>
        <v>Asumir el Riesgo</v>
      </c>
      <c r="N24" s="110"/>
      <c r="O24" s="110"/>
      <c r="P24" s="110"/>
      <c r="Q24" s="110"/>
    </row>
    <row r="25" spans="1:17" ht="72" customHeight="1" thickBot="1" thickTop="1">
      <c r="A25" s="76" t="str">
        <f>'ANALISIS DEL RIESGO'!A25</f>
        <v>CA00617-P</v>
      </c>
      <c r="B25" s="76" t="str">
        <f>'ANALISIS DEL RIESGO'!B25</f>
        <v>MEDICION Y MEJORA</v>
      </c>
      <c r="C25" s="76" t="str">
        <f>'ANALISIS DEL RIESGO'!C25</f>
        <v>QUE NO SE CUENTE CON LOS INDICADORES ADECUADOS PARA MEDIR LA GESTIÓN DEL PROCESO </v>
      </c>
      <c r="D25" s="76">
        <f>'ANALISIS DEL RIESGO'!D25</f>
        <v>4</v>
      </c>
      <c r="E25" s="76">
        <f>'ANALISIS DEL RIESGO'!E25</f>
        <v>3</v>
      </c>
      <c r="F25" s="76" t="s">
        <v>17</v>
      </c>
      <c r="G25" s="76" t="str">
        <f t="shared" si="0"/>
        <v>ZONA DE RIESGO ALTA</v>
      </c>
      <c r="H25" s="76"/>
      <c r="I25" s="76">
        <v>3</v>
      </c>
      <c r="J25" s="76">
        <v>2</v>
      </c>
      <c r="K25" s="76" t="s">
        <v>16</v>
      </c>
      <c r="L25" s="76" t="str">
        <f t="shared" si="1"/>
        <v>ZONA DE RIESGO MODERADA</v>
      </c>
      <c r="M25" s="88" t="str">
        <f t="shared" si="2"/>
        <v>Asumir el Riesgo, Reducir el Riesgo</v>
      </c>
      <c r="N25" s="110"/>
      <c r="O25" s="110"/>
      <c r="P25" s="110"/>
      <c r="Q25" s="110"/>
    </row>
    <row r="26" spans="1:17" ht="72" customHeight="1" thickBot="1" thickTop="1">
      <c r="A26" s="76" t="str">
        <f>'ANALISIS DEL RIESGO'!A26</f>
        <v>CA00717-P</v>
      </c>
      <c r="B26" s="76" t="str">
        <f>'ANALISIS DEL RIESGO'!B26</f>
        <v>MEDICION Y MEJORA</v>
      </c>
      <c r="C26" s="76" t="str">
        <f>'ANALISIS DEL RIESGO'!C26</f>
        <v>QUE NO SE MIDA DE MANERA ADECUADA LA CONFORMIDAD DEL SISTEMA DE GESTIÓN </v>
      </c>
      <c r="D26" s="76">
        <f>'ANALISIS DEL RIESGO'!D26</f>
        <v>4</v>
      </c>
      <c r="E26" s="76">
        <f>'ANALISIS DEL RIESGO'!E26</f>
        <v>3</v>
      </c>
      <c r="F26" s="76" t="s">
        <v>17</v>
      </c>
      <c r="G26" s="76" t="str">
        <f t="shared" si="0"/>
        <v>ZONA DE RIESGO ALTA</v>
      </c>
      <c r="H26" s="76"/>
      <c r="I26" s="76">
        <v>3</v>
      </c>
      <c r="J26" s="76">
        <v>2</v>
      </c>
      <c r="K26" s="76" t="s">
        <v>16</v>
      </c>
      <c r="L26" s="76" t="str">
        <f t="shared" si="1"/>
        <v>ZONA DE RIESGO MODERADA</v>
      </c>
      <c r="M26" s="88" t="str">
        <f t="shared" si="2"/>
        <v>Asumir el Riesgo, Reducir el Riesgo</v>
      </c>
      <c r="N26" s="110"/>
      <c r="O26" s="110"/>
      <c r="P26" s="110"/>
      <c r="Q26" s="110"/>
    </row>
    <row r="27" spans="1:17" ht="54.75" customHeight="1" thickBot="1" thickTop="1">
      <c r="A27" s="81" t="str">
        <f>'ANALISIS DEL RIESGO'!A27</f>
        <v>CI04115-P</v>
      </c>
      <c r="B27" s="81" t="str">
        <f>'ANALISIS DEL RIESGO'!B27</f>
        <v>GESTION DOCUMENTAL</v>
      </c>
      <c r="C27" s="81" t="str">
        <f>'ANALISIS DEL RIESGO'!C27</f>
        <v>POSIBLE DEMORA EN LA CREACIÓN DE LOS EXPEDIENTES VIRTUALES </v>
      </c>
      <c r="D27" s="81">
        <f>'ANALISIS DEL RIESGO'!D27</f>
        <v>3</v>
      </c>
      <c r="E27" s="81">
        <f>'ANALISIS DEL RIESGO'!E27</f>
        <v>3</v>
      </c>
      <c r="F27" s="81" t="s">
        <v>17</v>
      </c>
      <c r="G27" s="81" t="str">
        <f aca="true" t="shared" si="3" ref="G27:G36">IF(F27="B",$N$1,IF(F27="M",$O$1,IF(F27="A",$P$1,IF(F27="E",$Q$1,"0"))))</f>
        <v>ZONA DE RIESGO ALTA</v>
      </c>
      <c r="H27" s="81"/>
      <c r="I27" s="81">
        <v>2</v>
      </c>
      <c r="J27" s="81">
        <v>2</v>
      </c>
      <c r="K27" s="81" t="s">
        <v>15</v>
      </c>
      <c r="L27" s="81" t="str">
        <f>IF(K27="B",$N$1,IF(K27="M",$O$1,IF(K27="A",$P$1,IF(K27="E",$Q$1,"0"))))</f>
        <v>ZONA DE RIESGO BAJA</v>
      </c>
      <c r="M27" s="88" t="str">
        <f t="shared" si="2"/>
        <v>Asumir el Riesgo</v>
      </c>
      <c r="N27" s="134"/>
      <c r="O27" s="78"/>
      <c r="P27" s="78"/>
      <c r="Q27" s="78"/>
    </row>
    <row r="28" spans="1:17" ht="54.75" customHeight="1" thickBot="1" thickTop="1">
      <c r="A28" s="81" t="str">
        <f>'ANALISIS DEL RIESGO'!A28</f>
        <v>CI00817-P</v>
      </c>
      <c r="B28" s="81" t="str">
        <f>'ANALISIS DEL RIESGO'!B28</f>
        <v>GESTION DOCUMENTAL</v>
      </c>
      <c r="C28" s="81" t="str">
        <f>'ANALISIS DEL RIESGO'!C28</f>
        <v>DETERIORO DE LOS DOCUMENTOS DE ARCHIVO, PAPEL,FOTOGRAFIAS,MAGNETICO.  </v>
      </c>
      <c r="D28" s="81">
        <f>'ANALISIS DEL RIESGO'!D28</f>
        <v>4</v>
      </c>
      <c r="E28" s="81">
        <f>'ANALISIS DEL RIESGO'!E28</f>
        <v>3</v>
      </c>
      <c r="F28" s="81" t="s">
        <v>17</v>
      </c>
      <c r="G28" s="81" t="str">
        <f t="shared" si="3"/>
        <v>ZONA DE RIESGO ALTA</v>
      </c>
      <c r="H28" s="81"/>
      <c r="I28" s="81">
        <v>2</v>
      </c>
      <c r="J28" s="81">
        <v>2</v>
      </c>
      <c r="K28" s="81" t="s">
        <v>15</v>
      </c>
      <c r="L28" s="81" t="str">
        <f>IF(K28="B",$N$1,IF(K28="M",$O$1,IF(K28="A",$P$1,IF(K28="E",$Q$1,"0"))))</f>
        <v>ZONA DE RIESGO BAJA</v>
      </c>
      <c r="M28" s="88" t="str">
        <f t="shared" si="2"/>
        <v>Asumir el Riesgo</v>
      </c>
      <c r="N28" s="134"/>
      <c r="O28" s="78"/>
      <c r="P28" s="78"/>
      <c r="Q28" s="78"/>
    </row>
    <row r="29" spans="1:17" ht="116.25" customHeight="1" thickBot="1" thickTop="1">
      <c r="A29" s="141" t="str">
        <f>'ANALISIS DEL RIESGO'!A29</f>
        <v>CA01317-P</v>
      </c>
      <c r="B29" s="141" t="str">
        <f>'ANALISIS DEL RIESGO'!B29</f>
        <v>ATENCIÓN AL CIUDADANO</v>
      </c>
      <c r="C29" s="141" t="str">
        <f>'ANALISIS DEL RIESGO'!C29</f>
        <v>INCREMENTO EN EL NÚMERO DE PQRSD A NIVEL NACIONAL </v>
      </c>
      <c r="D29" s="141">
        <f>'ANALISIS DEL RIESGO'!D29</f>
        <v>4</v>
      </c>
      <c r="E29" s="141">
        <f>'ANALISIS DEL RIESGO'!E29</f>
        <v>3</v>
      </c>
      <c r="F29" s="141" t="s">
        <v>17</v>
      </c>
      <c r="G29" s="141" t="str">
        <f t="shared" si="3"/>
        <v>ZONA DE RIESGO ALTA</v>
      </c>
      <c r="H29" s="141" t="s">
        <v>273</v>
      </c>
      <c r="I29" s="141"/>
      <c r="J29" s="141"/>
      <c r="K29" s="141"/>
      <c r="L29" s="141"/>
      <c r="M29" s="88" t="str">
        <f t="shared" si="2"/>
        <v>0</v>
      </c>
      <c r="N29" s="144"/>
      <c r="O29" s="117"/>
      <c r="P29" s="117"/>
      <c r="Q29" s="117"/>
    </row>
    <row r="30" spans="1:17" ht="57.75" customHeight="1" thickBot="1" thickTop="1">
      <c r="A30" s="290" t="str">
        <f>'ANALISIS DEL RIESGO'!A30</f>
        <v>CA01917-P</v>
      </c>
      <c r="B30" s="290" t="str">
        <f>'ANALISIS DEL RIESGO'!B30</f>
        <v>ATENCIÓN AL CIUDADANO</v>
      </c>
      <c r="C30" s="290" t="str">
        <f>'ANALISIS DEL RIESGO'!C30</f>
        <v>QUE NO SE PUEDA MEDIR EL NIVEL DE SATISFACCIÓN DEL USUSARIO Y/O CIUDADANO CON EL SERVICIO QUE SE ESTÁ PRESTANDO EN LA ENTIDAD.</v>
      </c>
      <c r="D30" s="290">
        <f>'ANALISIS DEL RIESGO'!D30</f>
        <v>3</v>
      </c>
      <c r="E30" s="290">
        <f>'ANALISIS DEL RIESGO'!E30</f>
        <v>3</v>
      </c>
      <c r="F30" s="290" t="s">
        <v>17</v>
      </c>
      <c r="G30" s="290" t="str">
        <f t="shared" si="3"/>
        <v>ZONA DE RIESGO ALTA</v>
      </c>
      <c r="H30" s="290"/>
      <c r="I30" s="290"/>
      <c r="J30" s="290"/>
      <c r="K30" s="290"/>
      <c r="L30" s="290"/>
      <c r="M30" s="267"/>
      <c r="N30" s="144"/>
      <c r="O30" s="117"/>
      <c r="P30" s="117"/>
      <c r="Q30" s="117"/>
    </row>
    <row r="31" spans="1:17" ht="79.5" customHeight="1" thickBot="1" thickTop="1">
      <c r="A31" s="39" t="str">
        <f>'ANALISIS DEL RIESGO'!A31</f>
        <v>CI00916-P</v>
      </c>
      <c r="B31" s="39" t="str">
        <f>'ANALISIS DEL RIESGO'!B31</f>
        <v>GESTIÓN DE SERVICIOS DE SALUD  (TUMACO)  </v>
      </c>
      <c r="C31" s="39" t="str">
        <f>'ANALISIS DEL RIESGO'!C31</f>
        <v>Incumplimiento del procedimiento Elaboración de carnets de Salud </v>
      </c>
      <c r="D31" s="39">
        <f>'ANALISIS DEL RIESGO'!D31</f>
        <v>3</v>
      </c>
      <c r="E31" s="39">
        <f>'ANALISIS DEL RIESGO'!E31</f>
        <v>3</v>
      </c>
      <c r="F31" s="39" t="s">
        <v>17</v>
      </c>
      <c r="G31" s="39" t="str">
        <f t="shared" si="3"/>
        <v>ZONA DE RIESGO ALTA</v>
      </c>
      <c r="H31" s="39"/>
      <c r="I31" s="39">
        <v>3</v>
      </c>
      <c r="J31" s="39">
        <v>1</v>
      </c>
      <c r="K31" s="39" t="s">
        <v>15</v>
      </c>
      <c r="L31" s="39" t="str">
        <f aca="true" t="shared" si="4" ref="L31:L36">IF(K31="B",$N$1,IF(K31="M",$O$1,IF(K31="A",$P$1,IF(K31="E",$Q$1,"0"))))</f>
        <v>ZONA DE RIESGO BAJA</v>
      </c>
      <c r="M31" s="88" t="str">
        <f t="shared" si="2"/>
        <v>Asumir el Riesgo</v>
      </c>
      <c r="N31" s="147"/>
      <c r="O31" s="98"/>
      <c r="P31" s="98"/>
      <c r="Q31" s="98"/>
    </row>
    <row r="32" spans="1:17" ht="79.5" customHeight="1" thickBot="1" thickTop="1">
      <c r="A32" s="39" t="str">
        <f>'ANALISIS DEL RIESGO'!A32</f>
        <v>CA01117-P</v>
      </c>
      <c r="B32" s="39" t="str">
        <f>'ANALISIS DEL RIESGO'!B32</f>
        <v>GESTIÓN DE SERVICIOS DE SALUD</v>
      </c>
      <c r="C32" s="39" t="str">
        <f>'ANALISIS DEL RIESGO'!C32</f>
        <v>QUE NO SE CUENTE CON LOS LINEAMIENTOS DEL HACER DEL PROCESO  </v>
      </c>
      <c r="D32" s="39">
        <f>'ANALISIS DEL RIESGO'!D32</f>
        <v>3</v>
      </c>
      <c r="E32" s="39">
        <f>'ANALISIS DEL RIESGO'!E32</f>
        <v>3</v>
      </c>
      <c r="F32" s="39" t="s">
        <v>17</v>
      </c>
      <c r="G32" s="39" t="str">
        <f t="shared" si="3"/>
        <v>ZONA DE RIESGO ALTA</v>
      </c>
      <c r="H32" s="39"/>
      <c r="I32" s="39">
        <v>3</v>
      </c>
      <c r="J32" s="39">
        <v>1</v>
      </c>
      <c r="K32" s="39" t="s">
        <v>15</v>
      </c>
      <c r="L32" s="39" t="str">
        <f t="shared" si="4"/>
        <v>ZONA DE RIESGO BAJA</v>
      </c>
      <c r="M32" s="88" t="str">
        <f t="shared" si="2"/>
        <v>Asumir el Riesgo</v>
      </c>
      <c r="N32" s="147"/>
      <c r="O32" s="98"/>
      <c r="P32" s="98"/>
      <c r="Q32" s="98"/>
    </row>
    <row r="33" spans="1:17" ht="79.5" customHeight="1" thickBot="1" thickTop="1">
      <c r="A33" s="39" t="str">
        <f>'ANALISIS DEL RIESGO'!A33</f>
        <v>CI01717-P</v>
      </c>
      <c r="B33" s="39" t="str">
        <f>'ANALISIS DEL RIESGO'!B33</f>
        <v>SERVICIOS DE SALUD (SUBDIRECCION DE PRESTACIONES SOCIALES)</v>
      </c>
      <c r="C33" s="39" t="str">
        <f>'ANALISIS DEL RIESGO'!C33</f>
        <v>QUE NO  SE DE CUMPLIMIENTO A LAS ACTIVIDADES DE TRAMITES (DESACATO Y SANCIÓN)  POR PARTE DE LOS ABOGADOS SUSTANCIADORES </v>
      </c>
      <c r="D33" s="39">
        <f>'ANALISIS DEL RIESGO'!D33</f>
        <v>4</v>
      </c>
      <c r="E33" s="39">
        <f>'ANALISIS DEL RIESGO'!E33</f>
        <v>4</v>
      </c>
      <c r="F33" s="39" t="s">
        <v>17</v>
      </c>
      <c r="G33" s="39" t="str">
        <f t="shared" si="3"/>
        <v>ZONA DE RIESGO ALTA</v>
      </c>
      <c r="H33" s="39"/>
      <c r="I33" s="39">
        <v>3</v>
      </c>
      <c r="J33" s="39">
        <v>3</v>
      </c>
      <c r="K33" s="39" t="s">
        <v>17</v>
      </c>
      <c r="L33" s="39" t="str">
        <f t="shared" si="4"/>
        <v>ZONA DE RIESGO ALTA</v>
      </c>
      <c r="M33" s="267"/>
      <c r="N33" s="147"/>
      <c r="O33" s="98"/>
      <c r="P33" s="98"/>
      <c r="Q33" s="98"/>
    </row>
    <row r="34" spans="1:17" ht="79.5" customHeight="1" thickBot="1" thickTop="1">
      <c r="A34" s="39" t="str">
        <f>'ANALISIS DEL RIESGO'!A34</f>
        <v>CI01817-P</v>
      </c>
      <c r="B34" s="39" t="str">
        <f>'ANALISIS DEL RIESGO'!B34</f>
        <v>SERVICIOS DE SALUD (SUBDIRECCION DE PRESTACIONES SOCIALES)</v>
      </c>
      <c r="C34" s="39" t="str">
        <f>'ANALISIS DEL RIESGO'!C34</f>
        <v>QUE LA INFORMACIÓN DIRIGIDA AL SUBDIRECTOR NO SEA ALLEGADA </v>
      </c>
      <c r="D34" s="39">
        <f>'ANALISIS DEL RIESGO'!D34</f>
        <v>3</v>
      </c>
      <c r="E34" s="39">
        <f>'ANALISIS DEL RIESGO'!E34</f>
        <v>3</v>
      </c>
      <c r="F34" s="39" t="s">
        <v>17</v>
      </c>
      <c r="G34" s="39" t="str">
        <f t="shared" si="3"/>
        <v>ZONA DE RIESGO ALTA</v>
      </c>
      <c r="H34" s="39"/>
      <c r="I34" s="39">
        <v>3</v>
      </c>
      <c r="J34" s="39">
        <v>1</v>
      </c>
      <c r="K34" s="39" t="s">
        <v>15</v>
      </c>
      <c r="L34" s="39" t="str">
        <f t="shared" si="4"/>
        <v>ZONA DE RIESGO BAJA</v>
      </c>
      <c r="M34" s="267"/>
      <c r="N34" s="147"/>
      <c r="O34" s="98"/>
      <c r="P34" s="98"/>
      <c r="Q34" s="98"/>
    </row>
    <row r="35" spans="1:17" ht="79.5" customHeight="1" thickBot="1" thickTop="1">
      <c r="A35" s="76" t="str">
        <f>'ANALISIS DEL RIESGO'!A35</f>
        <v>CA05413-P</v>
      </c>
      <c r="B35" s="76" t="str">
        <f>'ANALISIS DEL RIESGO'!B35</f>
        <v>GESTION DE RECURSOS FINANCIEROS</v>
      </c>
      <c r="C35" s="76" t="str">
        <f>'ANALISIS DEL RIESGO'!C35</f>
        <v>QUE LA DOCUMENTACION DEL PROCESO NO SE RECUPERE CON OPORTUNIDAD</v>
      </c>
      <c r="D35" s="76">
        <f>'ANALISIS DEL RIESGO'!D35</f>
        <v>3</v>
      </c>
      <c r="E35" s="76">
        <f>'ANALISIS DEL RIESGO'!E35</f>
        <v>2</v>
      </c>
      <c r="F35" s="76" t="s">
        <v>16</v>
      </c>
      <c r="G35" s="76" t="str">
        <f t="shared" si="3"/>
        <v>ZONA DE RIESGO MODERADA</v>
      </c>
      <c r="H35" s="76"/>
      <c r="I35" s="76">
        <v>2</v>
      </c>
      <c r="J35" s="76">
        <v>2</v>
      </c>
      <c r="K35" s="76" t="s">
        <v>15</v>
      </c>
      <c r="L35" s="76" t="str">
        <f t="shared" si="4"/>
        <v>ZONA DE RIESGO BAJA</v>
      </c>
      <c r="M35" s="88" t="str">
        <f t="shared" si="2"/>
        <v>Asumir el Riesgo</v>
      </c>
      <c r="N35" s="151"/>
      <c r="O35" s="110"/>
      <c r="P35" s="110"/>
      <c r="Q35" s="110"/>
    </row>
    <row r="36" spans="1:17" ht="79.5" customHeight="1" thickBot="1" thickTop="1">
      <c r="A36" s="370" t="str">
        <f>'ANALISIS DEL RIESGO'!A36</f>
        <v>CA02215-P</v>
      </c>
      <c r="B36" s="370" t="str">
        <f>'ANALISIS DEL RIESGO'!B36</f>
        <v>GESTION DE RECURSOS FINANCIEROS</v>
      </c>
      <c r="C36" s="370" t="str">
        <f>'ANALISIS DEL RIESGO'!C36</f>
        <v>POSIBLE MEDICIÓN INADECUADA DEL INDICADOR ESTRATÉGICO DEL PROCESO GESTIÓN FINANCIERA</v>
      </c>
      <c r="D36" s="370">
        <f>'ANALISIS DEL RIESGO'!D36</f>
        <v>3</v>
      </c>
      <c r="E36" s="370">
        <f>'ANALISIS DEL RIESGO'!E36</f>
        <v>2</v>
      </c>
      <c r="F36" s="370" t="s">
        <v>16</v>
      </c>
      <c r="G36" s="370" t="str">
        <f t="shared" si="3"/>
        <v>ZONA DE RIESGO MODERADA</v>
      </c>
      <c r="H36" s="370"/>
      <c r="I36" s="370">
        <v>2</v>
      </c>
      <c r="J36" s="370">
        <v>2</v>
      </c>
      <c r="K36" s="370" t="s">
        <v>15</v>
      </c>
      <c r="L36" s="370" t="str">
        <f t="shared" si="4"/>
        <v>ZONA DE RIESGO BAJA</v>
      </c>
      <c r="M36" s="376"/>
      <c r="N36" s="383"/>
      <c r="O36" s="377"/>
      <c r="P36" s="377"/>
      <c r="Q36" s="377"/>
    </row>
    <row r="37" spans="1:17" ht="79.5" customHeight="1" thickBot="1" thickTop="1">
      <c r="A37" s="193" t="str">
        <f>'ANALISIS DEL RIESGO'!A37</f>
        <v>CI01117-P</v>
      </c>
      <c r="B37" s="193" t="str">
        <f>'ANALISIS DEL RIESGO'!B37</f>
        <v>GESTION DE RECURSOS FINANCIEROS (CONTABILIDAD) </v>
      </c>
      <c r="C37" s="193" t="str">
        <f>'ANALISIS DEL RIESGO'!C37</f>
        <v>QUE NO SE CUENTE CON EL DOCUMENTO FUENTE DE LA ENTIDAD BANCARIA QUE DA EVIDENCIA DE LA CONCILIACIÓN (EXTRACTO BANCARIO)  </v>
      </c>
      <c r="D37" s="193">
        <f>'ANALISIS DEL RIESGO'!D37</f>
        <v>3</v>
      </c>
      <c r="E37" s="193">
        <f>'ANALISIS DEL RIESGO'!E37</f>
        <v>2</v>
      </c>
      <c r="F37" s="193" t="s">
        <v>16</v>
      </c>
      <c r="G37" s="193" t="str">
        <f aca="true" t="shared" si="5" ref="G37:G53">IF(F37="B",$N$1,IF(F37="M",$O$1,IF(F37="A",$P$1,IF(F37="E",$Q$1,"0"))))</f>
        <v>ZONA DE RIESGO MODERADA</v>
      </c>
      <c r="H37" s="193"/>
      <c r="I37" s="193">
        <v>2</v>
      </c>
      <c r="J37" s="193">
        <v>2</v>
      </c>
      <c r="K37" s="193" t="s">
        <v>15</v>
      </c>
      <c r="L37" s="193" t="str">
        <f aca="true" t="shared" si="6" ref="L37:L53">IF(K37="B",$N$1,IF(K37="M",$O$1,IF(K37="A",$P$1,IF(K37="E",$Q$1,"0"))))</f>
        <v>ZONA DE RIESGO BAJA</v>
      </c>
      <c r="M37" s="88" t="str">
        <f t="shared" si="2"/>
        <v>Asumir el Riesgo</v>
      </c>
      <c r="N37" s="151"/>
      <c r="O37" s="110"/>
      <c r="P37" s="110"/>
      <c r="Q37" s="110"/>
    </row>
    <row r="38" spans="1:17" ht="79.5" customHeight="1" thickBot="1" thickTop="1">
      <c r="A38" s="193" t="str">
        <f>'ANALISIS DEL RIESGO'!A38</f>
        <v>CI01217-P</v>
      </c>
      <c r="B38" s="193" t="str">
        <f>'ANALISIS DEL RIESGO'!B38</f>
        <v>GESTION DE RECURSOS FINANCIEROS (CONTABILIDAD) </v>
      </c>
      <c r="C38" s="193" t="str">
        <f>'ANALISIS DEL RIESGO'!C38</f>
        <v>INCUMPLIMIENTO DEL INSTRUCTIVO ESTABLECIDO PARA EL MANEJO DEL ARCHIVO DE GESTIÓN  </v>
      </c>
      <c r="D38" s="193">
        <f>'ANALISIS DEL RIESGO'!D38</f>
        <v>3</v>
      </c>
      <c r="E38" s="193">
        <f>'ANALISIS DEL RIESGO'!E38</f>
        <v>2</v>
      </c>
      <c r="F38" s="193" t="s">
        <v>16</v>
      </c>
      <c r="G38" s="193" t="str">
        <f t="shared" si="5"/>
        <v>ZONA DE RIESGO MODERADA</v>
      </c>
      <c r="H38" s="193"/>
      <c r="I38" s="193">
        <v>2</v>
      </c>
      <c r="J38" s="193">
        <v>2</v>
      </c>
      <c r="K38" s="193" t="s">
        <v>15</v>
      </c>
      <c r="L38" s="193" t="str">
        <f t="shared" si="6"/>
        <v>ZONA DE RIESGO BAJA</v>
      </c>
      <c r="M38" s="88" t="str">
        <f t="shared" si="2"/>
        <v>Asumir el Riesgo</v>
      </c>
      <c r="N38" s="151"/>
      <c r="O38" s="110"/>
      <c r="P38" s="110"/>
      <c r="Q38" s="110"/>
    </row>
    <row r="39" spans="1:17" ht="79.5" customHeight="1" thickBot="1" thickTop="1">
      <c r="A39" s="81" t="str">
        <f>'ANALISIS DEL RIESGO'!A39</f>
        <v>CA00115-P</v>
      </c>
      <c r="B39" s="81" t="str">
        <f>'ANALISIS DEL RIESGO'!B39</f>
        <v>GESTION DE SERVICIOS ADMINISTRATIVOS</v>
      </c>
      <c r="C39" s="81" t="str">
        <f>'ANALISIS DEL RIESGO'!C39</f>
        <v>QUE NO SE TOMEN LAS ACCIONES DE MEJORA EN EL CUMPLIMIENTO DEL OBJETIVO DEL PROCESO </v>
      </c>
      <c r="D39" s="81">
        <f>'ANALISIS DEL RIESGO'!D39</f>
        <v>3</v>
      </c>
      <c r="E39" s="81">
        <f>'ANALISIS DEL RIESGO'!E39</f>
        <v>3</v>
      </c>
      <c r="F39" s="81" t="s">
        <v>17</v>
      </c>
      <c r="G39" s="81" t="str">
        <f t="shared" si="5"/>
        <v>ZONA DE RIESGO ALTA</v>
      </c>
      <c r="H39" s="81"/>
      <c r="I39" s="81">
        <v>3</v>
      </c>
      <c r="J39" s="81">
        <v>2</v>
      </c>
      <c r="K39" s="81" t="s">
        <v>16</v>
      </c>
      <c r="L39" s="81" t="str">
        <f t="shared" si="6"/>
        <v>ZONA DE RIESGO MODERADA</v>
      </c>
      <c r="M39" s="88" t="str">
        <f t="shared" si="2"/>
        <v>Asumir el Riesgo, Reducir el Riesgo</v>
      </c>
      <c r="N39" s="134"/>
      <c r="O39" s="78"/>
      <c r="P39" s="78"/>
      <c r="Q39" s="78"/>
    </row>
    <row r="40" spans="1:17" ht="80.25" customHeight="1" thickBot="1" thickTop="1">
      <c r="A40" s="81" t="str">
        <f>'ANALISIS DEL RIESGO'!A40</f>
        <v>CI04015-P</v>
      </c>
      <c r="B40" s="81" t="str">
        <f>'ANALISIS DEL RIESGO'!B40</f>
        <v>GESTION DE SERVICIOS ADMINISTRATIVOS (CALI)</v>
      </c>
      <c r="C40" s="81" t="str">
        <f>'ANALISIS DEL RIESGO'!C40</f>
        <v>Demora en los tramites y peticiones de los clientes externos</v>
      </c>
      <c r="D40" s="81">
        <f>'ANALISIS DEL RIESGO'!D40</f>
        <v>3</v>
      </c>
      <c r="E40" s="81">
        <f>'ANALISIS DEL RIESGO'!E40</f>
        <v>3</v>
      </c>
      <c r="F40" s="81" t="s">
        <v>17</v>
      </c>
      <c r="G40" s="81" t="str">
        <f t="shared" si="5"/>
        <v>ZONA DE RIESGO ALTA</v>
      </c>
      <c r="H40" s="81"/>
      <c r="I40" s="81">
        <v>2</v>
      </c>
      <c r="J40" s="81">
        <v>2</v>
      </c>
      <c r="K40" s="81" t="s">
        <v>15</v>
      </c>
      <c r="L40" s="81" t="str">
        <f t="shared" si="6"/>
        <v>ZONA DE RIESGO BAJA</v>
      </c>
      <c r="M40" s="88" t="str">
        <f t="shared" si="2"/>
        <v>Asumir el Riesgo</v>
      </c>
      <c r="N40" s="134"/>
      <c r="O40" s="78"/>
      <c r="P40" s="78"/>
      <c r="Q40" s="78"/>
    </row>
    <row r="41" spans="1:17" ht="79.5" customHeight="1" thickBot="1" thickTop="1">
      <c r="A41" s="81" t="str">
        <f>'ANALISIS DEL RIESGO'!A41</f>
        <v>CI03915-P</v>
      </c>
      <c r="B41" s="81" t="str">
        <f>'ANALISIS DEL RIESGO'!B41</f>
        <v>GESTION DE SERVICIOS ADMINISTRATIVOS (BUENAVENTURA) </v>
      </c>
      <c r="C41" s="81" t="str">
        <f>'ANALISIS DEL RIESGO'!C41</f>
        <v>PERDIDA DE INFORMACION, MANO DE OBRA, DAÑOS EN LOS EQUIPOS ELECTRICOS EN LA OFICINA DE BUENAVENTURA</v>
      </c>
      <c r="D41" s="81">
        <f>'ANALISIS DEL RIESGO'!D41</f>
        <v>3</v>
      </c>
      <c r="E41" s="81">
        <f>'ANALISIS DEL RIESGO'!E41</f>
        <v>2</v>
      </c>
      <c r="F41" s="81" t="str">
        <f>'ANALISIS DEL RIESGO'!F41</f>
        <v>M</v>
      </c>
      <c r="G41" s="81" t="str">
        <f t="shared" si="5"/>
        <v>ZONA DE RIESGO MODERADA</v>
      </c>
      <c r="H41" s="81"/>
      <c r="I41" s="81">
        <v>2</v>
      </c>
      <c r="J41" s="81">
        <v>2</v>
      </c>
      <c r="K41" s="81" t="s">
        <v>15</v>
      </c>
      <c r="L41" s="81" t="str">
        <f t="shared" si="6"/>
        <v>ZONA DE RIESGO BAJA</v>
      </c>
      <c r="M41" s="88" t="str">
        <f t="shared" si="2"/>
        <v>Asumir el Riesgo</v>
      </c>
      <c r="N41" s="134"/>
      <c r="O41" s="78"/>
      <c r="P41" s="78"/>
      <c r="Q41" s="78"/>
    </row>
    <row r="42" spans="1:17" ht="79.5" customHeight="1" thickBot="1" thickTop="1">
      <c r="A42" s="81" t="str">
        <f>'ANALISIS DEL RIESGO'!A42</f>
        <v>CA1917-P</v>
      </c>
      <c r="B42" s="81" t="str">
        <f>'ANALISIS DEL RIESGO'!B42</f>
        <v>GESTION DE SERVICIOS ADMINISTRATIVOS</v>
      </c>
      <c r="C42" s="81" t="str">
        <f>'ANALISIS DEL RIESGO'!C42</f>
        <v>PERDIDA DE LOS BIENES DE LA ENTIDAD </v>
      </c>
      <c r="D42" s="81">
        <f>'ANALISIS DEL RIESGO'!D42</f>
        <v>3</v>
      </c>
      <c r="E42" s="81">
        <f>'ANALISIS DEL RIESGO'!E42</f>
        <v>4</v>
      </c>
      <c r="F42" s="81" t="s">
        <v>19</v>
      </c>
      <c r="G42" s="81" t="str">
        <f t="shared" si="5"/>
        <v>ZONA DE RIESGO EXTREMA</v>
      </c>
      <c r="H42" s="81"/>
      <c r="I42" s="81">
        <v>3</v>
      </c>
      <c r="J42" s="81">
        <v>3</v>
      </c>
      <c r="K42" s="81" t="s">
        <v>17</v>
      </c>
      <c r="L42" s="81" t="str">
        <f t="shared" si="6"/>
        <v>ZONA DE RIESGO ALTA</v>
      </c>
      <c r="M42" s="267" t="str">
        <f t="shared" si="2"/>
        <v>Reducir el Riesgo, Evitar, Compartir o Transferir el Riesgo</v>
      </c>
      <c r="N42" s="134"/>
      <c r="O42" s="78"/>
      <c r="P42" s="78"/>
      <c r="Q42" s="78"/>
    </row>
    <row r="43" spans="1:17" ht="79.5" customHeight="1" thickBot="1" thickTop="1">
      <c r="A43" s="49" t="str">
        <f>'ANALISIS DEL RIESGO'!A43</f>
        <v>CA00915-P</v>
      </c>
      <c r="B43" s="49" t="str">
        <f>'ANALISIS DEL RIESGO'!B43</f>
        <v>GESTION DE BIENES TRANSFERIDOS</v>
      </c>
      <c r="C43" s="49" t="str">
        <f>'ANALISIS DEL RIESGO'!C43</f>
        <v>POSIBLE INCUMPLIMIENTO DE LA NORMATIVIDAD NTCGP 1000:2009 NUMERAL 4,2,4 (CONTROL DE REGISTROS) </v>
      </c>
      <c r="D43" s="49">
        <f>'ANALISIS DEL RIESGO'!D43</f>
        <v>3</v>
      </c>
      <c r="E43" s="49">
        <f>'ANALISIS DEL RIESGO'!E43</f>
        <v>3</v>
      </c>
      <c r="F43" s="49" t="s">
        <v>17</v>
      </c>
      <c r="G43" s="49" t="str">
        <f t="shared" si="5"/>
        <v>ZONA DE RIESGO ALTA</v>
      </c>
      <c r="H43" s="49"/>
      <c r="I43" s="49">
        <v>2</v>
      </c>
      <c r="J43" s="49">
        <v>2</v>
      </c>
      <c r="K43" s="49" t="s">
        <v>15</v>
      </c>
      <c r="L43" s="49" t="str">
        <f t="shared" si="6"/>
        <v>ZONA DE RIESGO BAJA</v>
      </c>
      <c r="M43" s="88" t="str">
        <f t="shared" si="2"/>
        <v>Asumir el Riesgo</v>
      </c>
      <c r="N43" s="162"/>
      <c r="O43" s="136"/>
      <c r="P43" s="136"/>
      <c r="Q43" s="136"/>
    </row>
    <row r="44" spans="1:17" ht="66" customHeight="1" thickBot="1" thickTop="1">
      <c r="A44" s="49" t="str">
        <f>'ANALISIS DEL RIESGO'!A44</f>
        <v>CA01015-P</v>
      </c>
      <c r="B44" s="49" t="str">
        <f>'ANALISIS DEL RIESGO'!B44</f>
        <v>GESTION DE BIENES TRANSFERIDOS</v>
      </c>
      <c r="C44" s="49" t="str">
        <f>'ANALISIS DEL RIESGO'!C44</f>
        <v>POSIBLE INCUMPLIMIENTO DE LA NORMATIVIDAD NTCGP 1000: 2009 4,2,3 (CONTROL DE DOCUMENTOS) </v>
      </c>
      <c r="D44" s="49">
        <f>'ANALISIS DEL RIESGO'!D44</f>
        <v>3</v>
      </c>
      <c r="E44" s="49">
        <f>'ANALISIS DEL RIESGO'!E44</f>
        <v>3</v>
      </c>
      <c r="F44" s="49" t="s">
        <v>17</v>
      </c>
      <c r="G44" s="49" t="str">
        <f t="shared" si="5"/>
        <v>ZONA DE RIESGO ALTA</v>
      </c>
      <c r="H44" s="49"/>
      <c r="I44" s="49">
        <v>2</v>
      </c>
      <c r="J44" s="49">
        <v>2</v>
      </c>
      <c r="K44" s="49" t="s">
        <v>15</v>
      </c>
      <c r="L44" s="49" t="str">
        <f t="shared" si="6"/>
        <v>ZONA DE RIESGO BAJA</v>
      </c>
      <c r="M44" s="88" t="str">
        <f t="shared" si="2"/>
        <v>Asumir el Riesgo</v>
      </c>
      <c r="N44" s="162"/>
      <c r="O44" s="136"/>
      <c r="P44" s="136"/>
      <c r="Q44" s="136"/>
    </row>
    <row r="45" spans="1:17" ht="79.5" customHeight="1" thickBot="1" thickTop="1">
      <c r="A45" s="49" t="str">
        <f>'ANALISIS DEL RIESGO'!A45</f>
        <v>CA01315-P</v>
      </c>
      <c r="B45" s="49" t="str">
        <f>'ANALISIS DEL RIESGO'!B45</f>
        <v>GESTION DE BIENES TRANSFERIDOS</v>
      </c>
      <c r="C45" s="49" t="str">
        <f>'ANALISIS DEL RIESGO'!C45</f>
        <v>QUE NO SE TOMEN LAS ACCIONES DE MEJORA EN EL CUMPLIMIENTO DEL OBJETIVO DEL PROCESO </v>
      </c>
      <c r="D45" s="49">
        <f>'ANALISIS DEL RIESGO'!D45</f>
        <v>3</v>
      </c>
      <c r="E45" s="49">
        <f>'ANALISIS DEL RIESGO'!E45</f>
        <v>2</v>
      </c>
      <c r="F45" s="49" t="s">
        <v>16</v>
      </c>
      <c r="G45" s="49" t="str">
        <f t="shared" si="5"/>
        <v>ZONA DE RIESGO MODERADA</v>
      </c>
      <c r="H45" s="49"/>
      <c r="I45" s="49">
        <v>2</v>
      </c>
      <c r="J45" s="49">
        <v>2</v>
      </c>
      <c r="K45" s="49" t="s">
        <v>15</v>
      </c>
      <c r="L45" s="49" t="str">
        <f t="shared" si="6"/>
        <v>ZONA DE RIESGO BAJA</v>
      </c>
      <c r="M45" s="88" t="str">
        <f t="shared" si="2"/>
        <v>Asumir el Riesgo</v>
      </c>
      <c r="N45" s="162"/>
      <c r="O45" s="136"/>
      <c r="P45" s="136"/>
      <c r="Q45" s="136"/>
    </row>
    <row r="46" spans="1:17" ht="79.5" customHeight="1" thickBot="1" thickTop="1">
      <c r="A46" s="49" t="str">
        <f>'ANALISIS DEL RIESGO'!A46</f>
        <v>CA01817-P</v>
      </c>
      <c r="B46" s="49" t="str">
        <f>'ANALISIS DEL RIESGO'!B46</f>
        <v>GESTION DE BIENES TRANSFERIDOS</v>
      </c>
      <c r="C46" s="49" t="str">
        <f>'ANALISIS DEL RIESGO'!C46</f>
        <v>QUE NO SE DE UN CORRECTO FUNCIONAMIENTO DEL SISTEMA DE GESTIÓN </v>
      </c>
      <c r="D46" s="49">
        <f>'ANALISIS DEL RIESGO'!D46</f>
        <v>3</v>
      </c>
      <c r="E46" s="49">
        <f>'ANALISIS DEL RIESGO'!E46</f>
        <v>3</v>
      </c>
      <c r="F46" s="49" t="s">
        <v>17</v>
      </c>
      <c r="G46" s="49" t="str">
        <f t="shared" si="5"/>
        <v>ZONA DE RIESGO ALTA</v>
      </c>
      <c r="H46" s="49"/>
      <c r="I46" s="49">
        <v>3</v>
      </c>
      <c r="J46" s="49">
        <v>2</v>
      </c>
      <c r="K46" s="49" t="s">
        <v>16</v>
      </c>
      <c r="L46" s="49" t="str">
        <f t="shared" si="6"/>
        <v>ZONA DE RIESGO MODERADA</v>
      </c>
      <c r="M46" s="88" t="str">
        <f t="shared" si="2"/>
        <v>Asumir el Riesgo, Reducir el Riesgo</v>
      </c>
      <c r="N46" s="162"/>
      <c r="O46" s="136"/>
      <c r="P46" s="136"/>
      <c r="Q46" s="136"/>
    </row>
    <row r="47" spans="1:17" ht="79.5" customHeight="1" thickBot="1" thickTop="1">
      <c r="A47" s="328" t="str">
        <f>'ANALISIS DEL RIESGO'!A47</f>
        <v>CI02117-P</v>
      </c>
      <c r="B47" s="328" t="str">
        <f>'ANALISIS DEL RIESGO'!B47</f>
        <v>GESTION DE PRESTACIONES ECONOMICAS</v>
      </c>
      <c r="C47" s="328" t="str">
        <f>'ANALISIS DEL RIESGO'!C47</f>
        <v>QUE NO SE ESTABLEZCAN LOS RIESGOS INHERENTES AL PROCESO </v>
      </c>
      <c r="D47" s="328">
        <f>'ANALISIS DEL RIESGO'!D47</f>
        <v>3</v>
      </c>
      <c r="E47" s="328">
        <f>'ANALISIS DEL RIESGO'!E47</f>
        <v>2</v>
      </c>
      <c r="F47" s="328" t="s">
        <v>398</v>
      </c>
      <c r="G47" s="328" t="str">
        <f t="shared" si="5"/>
        <v>ZONA DE RIESGO MODERADA</v>
      </c>
      <c r="H47" s="328"/>
      <c r="I47" s="328">
        <v>2</v>
      </c>
      <c r="J47" s="328">
        <v>2</v>
      </c>
      <c r="K47" s="328" t="s">
        <v>400</v>
      </c>
      <c r="L47" s="328" t="str">
        <f t="shared" si="6"/>
        <v>ZONA DE RIESGO BAJA</v>
      </c>
      <c r="M47" s="328" t="str">
        <f t="shared" si="2"/>
        <v>Asumir el Riesgo</v>
      </c>
      <c r="N47" s="180"/>
      <c r="O47" s="177"/>
      <c r="P47" s="177"/>
      <c r="Q47" s="177"/>
    </row>
    <row r="48" spans="1:17" ht="76.5" customHeight="1" thickBot="1" thickTop="1">
      <c r="A48" s="193" t="str">
        <f>'ANALISIS DEL RIESGO'!A48</f>
        <v>CI00717-P</v>
      </c>
      <c r="B48" s="193" t="str">
        <f>'ANALISIS DEL RIESGO'!B48</f>
        <v>ASISTENCIA JURIDICA </v>
      </c>
      <c r="C48" s="193" t="str">
        <f>'ANALISIS DEL RIESGO'!C48</f>
        <v>QUE NO SE PUEDA VERIFICAR LAS EVIDENCIAS EN LA AUDITORIA POR PARTE DE LA OFICINA DE  CONTROL INTRERNO Y CONLLEVE A UNA NO CONFORMIDAD DEL PROCESO ASISTENCIA JURIDICA </v>
      </c>
      <c r="D48" s="193">
        <f>'ANALISIS DEL RIESGO'!D48</f>
        <v>3</v>
      </c>
      <c r="E48" s="193">
        <f>'ANALISIS DEL RIESGO'!E48</f>
        <v>3</v>
      </c>
      <c r="F48" s="193" t="s">
        <v>17</v>
      </c>
      <c r="G48" s="193" t="str">
        <f t="shared" si="5"/>
        <v>ZONA DE RIESGO ALTA</v>
      </c>
      <c r="H48" s="193"/>
      <c r="I48" s="193">
        <v>2</v>
      </c>
      <c r="J48" s="193">
        <v>2</v>
      </c>
      <c r="K48" s="193" t="s">
        <v>15</v>
      </c>
      <c r="L48" s="193" t="str">
        <f t="shared" si="6"/>
        <v>ZONA DE RIESGO BAJA</v>
      </c>
      <c r="M48" s="88" t="str">
        <f aca="true" t="shared" si="7" ref="M48:M53">IF(K48="B",$N$2,IF(K48="M",$O$2,IF(K48="A",$P$2,IF(K48="E",$Q$2,"0"))))</f>
        <v>Asumir el Riesgo</v>
      </c>
      <c r="N48" s="110"/>
      <c r="O48" s="110"/>
      <c r="P48" s="110"/>
      <c r="Q48" s="110"/>
    </row>
    <row r="49" spans="1:17" ht="72.75" customHeight="1" thickBot="1" thickTop="1">
      <c r="A49" s="178" t="str">
        <f>'ANALISIS DEL RIESGO'!A49</f>
        <v>CA1217-P</v>
      </c>
      <c r="B49" s="178" t="str">
        <f>'ANALISIS DEL RIESGO'!B49</f>
        <v>SEGUIMIENTO Y EVALUACION INDEPENDIENTE </v>
      </c>
      <c r="C49" s="178" t="str">
        <f>'ANALISIS DEL RIESGO'!C49</f>
        <v>NO CUMPLIMIENTO DEL QUE HACER DEL PROCESO Y OFICINA DE CONTROL INTERNO  </v>
      </c>
      <c r="D49" s="178">
        <f>'ANALISIS DEL RIESGO'!D49</f>
        <v>4</v>
      </c>
      <c r="E49" s="178">
        <f>'ANALISIS DEL RIESGO'!E49</f>
        <v>4</v>
      </c>
      <c r="F49" s="178" t="s">
        <v>19</v>
      </c>
      <c r="G49" s="178" t="str">
        <f t="shared" si="5"/>
        <v>ZONA DE RIESGO EXTREMA</v>
      </c>
      <c r="H49" s="178" t="s">
        <v>443</v>
      </c>
      <c r="I49" s="178">
        <v>3</v>
      </c>
      <c r="J49" s="178">
        <v>3</v>
      </c>
      <c r="K49" s="178" t="s">
        <v>17</v>
      </c>
      <c r="L49" s="178" t="str">
        <f t="shared" si="6"/>
        <v>ZONA DE RIESGO ALTA</v>
      </c>
      <c r="M49" s="178" t="str">
        <f t="shared" si="7"/>
        <v>Reducir el Riesgo, Evitar, Compartir o Transferir el Riesgo</v>
      </c>
      <c r="N49" s="110"/>
      <c r="O49" s="110"/>
      <c r="P49" s="110"/>
      <c r="Q49" s="110"/>
    </row>
    <row r="50" spans="1:17" ht="60.75" customHeight="1" thickBot="1" thickTop="1">
      <c r="A50" s="178" t="str">
        <f>'ANALISIS DEL RIESGO'!A50</f>
        <v>CA1417-P</v>
      </c>
      <c r="B50" s="178" t="str">
        <f>'ANALISIS DEL RIESGO'!B50</f>
        <v>SEGUIMIENTO Y EVALUACION INDEPENDIENTE </v>
      </c>
      <c r="C50" s="178" t="str">
        <f>'ANALISIS DEL RIESGO'!C50</f>
        <v>INCUMPLIMIENTO A LA NORMAS DE GESTIÓN DOCUMENTAL  </v>
      </c>
      <c r="D50" s="178">
        <v>3</v>
      </c>
      <c r="E50" s="178">
        <v>3</v>
      </c>
      <c r="F50" s="178" t="s">
        <v>17</v>
      </c>
      <c r="G50" s="178" t="str">
        <f t="shared" si="5"/>
        <v>ZONA DE RIESGO ALTA</v>
      </c>
      <c r="H50" s="178" t="s">
        <v>449</v>
      </c>
      <c r="I50" s="178">
        <v>3</v>
      </c>
      <c r="J50" s="178">
        <v>2</v>
      </c>
      <c r="K50" s="178" t="s">
        <v>15</v>
      </c>
      <c r="L50" s="178" t="str">
        <f t="shared" si="6"/>
        <v>ZONA DE RIESGO BAJA</v>
      </c>
      <c r="M50" s="178" t="str">
        <f t="shared" si="7"/>
        <v>Asumir el Riesgo</v>
      </c>
      <c r="N50" s="110"/>
      <c r="O50" s="110"/>
      <c r="P50" s="110"/>
      <c r="Q50" s="110"/>
    </row>
    <row r="51" spans="1:17" ht="60.75" customHeight="1" thickBot="1" thickTop="1">
      <c r="A51" s="178" t="str">
        <f>'ANALISIS DEL RIESGO'!A51</f>
        <v>CA1517-P</v>
      </c>
      <c r="B51" s="178" t="str">
        <f>'ANALISIS DEL RIESGO'!B51</f>
        <v>SEGUIMIENTO Y EVALUACION INDEPENDIENTE </v>
      </c>
      <c r="C51" s="178" t="str">
        <f>'ANALISIS DEL RIESGO'!C51</f>
        <v>INCUMPLIMIENTO A LA NORMAS DE GESTIÓN DOCUMENTAL  </v>
      </c>
      <c r="D51" s="178">
        <v>3</v>
      </c>
      <c r="E51" s="178">
        <v>3</v>
      </c>
      <c r="F51" s="178" t="s">
        <v>19</v>
      </c>
      <c r="G51" s="178" t="str">
        <f t="shared" si="5"/>
        <v>ZONA DE RIESGO EXTREMA</v>
      </c>
      <c r="H51" s="178" t="s">
        <v>449</v>
      </c>
      <c r="I51" s="178">
        <v>3</v>
      </c>
      <c r="J51" s="178">
        <v>2</v>
      </c>
      <c r="K51" s="178" t="s">
        <v>15</v>
      </c>
      <c r="L51" s="178" t="str">
        <f t="shared" si="6"/>
        <v>ZONA DE RIESGO BAJA</v>
      </c>
      <c r="M51" s="178" t="str">
        <f t="shared" si="7"/>
        <v>Asumir el Riesgo</v>
      </c>
      <c r="N51" s="110"/>
      <c r="O51" s="110"/>
      <c r="P51" s="110"/>
      <c r="Q51" s="110"/>
    </row>
    <row r="52" spans="1:17" ht="60.75" customHeight="1" thickBot="1" thickTop="1">
      <c r="A52" s="178" t="str">
        <f>'ANALISIS DEL RIESGO'!A52</f>
        <v>CA1617-P</v>
      </c>
      <c r="B52" s="178" t="str">
        <f>'ANALISIS DEL RIESGO'!B52</f>
        <v>SEGUIMIENTO Y EVALUACION INDEPENDIENTE </v>
      </c>
      <c r="C52" s="178" t="str">
        <f>'ANALISIS DEL RIESGO'!C52</f>
        <v>INCUMPLIMIENTO A LA NORMA  NTCGP:1000-2009 e ISO -9001-2008.</v>
      </c>
      <c r="D52" s="178">
        <v>3</v>
      </c>
      <c r="E52" s="178">
        <v>3</v>
      </c>
      <c r="F52" s="178" t="s">
        <v>17</v>
      </c>
      <c r="G52" s="178" t="str">
        <f t="shared" si="5"/>
        <v>ZONA DE RIESGO ALTA</v>
      </c>
      <c r="H52" s="178"/>
      <c r="I52" s="178">
        <v>3</v>
      </c>
      <c r="J52" s="178">
        <v>2</v>
      </c>
      <c r="K52" s="178" t="s">
        <v>15</v>
      </c>
      <c r="L52" s="178" t="str">
        <f t="shared" si="6"/>
        <v>ZONA DE RIESGO BAJA</v>
      </c>
      <c r="M52" s="178" t="str">
        <f t="shared" si="7"/>
        <v>Asumir el Riesgo</v>
      </c>
      <c r="N52" s="110"/>
      <c r="O52" s="110"/>
      <c r="P52" s="110"/>
      <c r="Q52" s="110"/>
    </row>
    <row r="53" spans="1:17" ht="60.75" customHeight="1" thickBot="1" thickTop="1">
      <c r="A53" s="178" t="str">
        <f>'ANALISIS DEL RIESGO'!A53</f>
        <v>CA1717-P</v>
      </c>
      <c r="B53" s="178" t="str">
        <f>'ANALISIS DEL RIESGO'!B53</f>
        <v>SEGUIMIENTO Y EVALUACION INDEPENDIENTE </v>
      </c>
      <c r="C53" s="178" t="str">
        <f>'ANALISIS DEL RIESGO'!C53</f>
        <v>NO MEDIR LAS ACTIVIDADES DE EFICIENCIA Y EFICACIA DE DESARROLLO DEL PROCESO </v>
      </c>
      <c r="D53" s="178">
        <v>3</v>
      </c>
      <c r="E53" s="178">
        <v>3</v>
      </c>
      <c r="F53" s="178" t="s">
        <v>17</v>
      </c>
      <c r="G53" s="178" t="str">
        <f t="shared" si="5"/>
        <v>ZONA DE RIESGO ALTA</v>
      </c>
      <c r="H53" s="178"/>
      <c r="I53" s="178">
        <v>3</v>
      </c>
      <c r="J53" s="178">
        <v>2</v>
      </c>
      <c r="K53" s="178" t="s">
        <v>15</v>
      </c>
      <c r="L53" s="178" t="str">
        <f t="shared" si="6"/>
        <v>ZONA DE RIESGO BAJA</v>
      </c>
      <c r="M53" s="178" t="str">
        <f t="shared" si="7"/>
        <v>Asumir el Riesgo</v>
      </c>
      <c r="N53" s="110"/>
      <c r="O53" s="110"/>
      <c r="P53" s="110"/>
      <c r="Q53" s="110"/>
    </row>
    <row r="54"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27:H36 G8:G48 L8:M48">
    <cfRule type="containsText" priority="585" dxfId="2" operator="containsText" text="Zona de Riesgo Extrema">
      <formula>NOT(ISERROR(SEARCH("Zona de Riesgo Extrema",G8)))</formula>
    </cfRule>
    <cfRule type="containsText" priority="586" dxfId="1" operator="containsText" text="Zona de Riesgo Alta">
      <formula>NOT(ISERROR(SEARCH("Zona de Riesgo Alta",G8)))</formula>
    </cfRule>
    <cfRule type="containsText" priority="587" dxfId="0" operator="containsText" text="Zona de Riesgo Moderada">
      <formula>NOT(ISERROR(SEARCH("Zona de Riesgo Moderada",G8)))</formula>
    </cfRule>
    <cfRule type="containsText" priority="588" dxfId="40" operator="containsText" text="Zona de Riesgo Baja">
      <formula>NOT(ISERROR(SEARCH("Zona de Riesgo Baja",G8)))</formula>
    </cfRule>
  </conditionalFormatting>
  <conditionalFormatting sqref="L1:L7 L54:L65536">
    <cfRule type="containsText" priority="581" dxfId="2" operator="containsText" text="Zona de Riesgo Extrema">
      <formula>NOT(ISERROR(SEARCH("Zona de Riesgo Extrema",L1)))</formula>
    </cfRule>
    <cfRule type="containsText" priority="582" dxfId="10" operator="containsText" text="Zona de Riesgo Baja">
      <formula>NOT(ISERROR(SEARCH("Zona de Riesgo Baja",L1)))</formula>
    </cfRule>
    <cfRule type="containsText" priority="583" dxfId="9" operator="containsText" text="Zona de Riesgo Moderada">
      <formula>NOT(ISERROR(SEARCH("Zona de Riesgo Moderada",L1)))</formula>
    </cfRule>
    <cfRule type="containsText" priority="584" dxfId="1" operator="containsText" text="Zona de Riesgo Alta">
      <formula>NOT(ISERROR(SEARCH("Zona de Riesgo Alta",L1)))</formula>
    </cfRule>
  </conditionalFormatting>
  <conditionalFormatting sqref="G49 L49:M49">
    <cfRule type="containsText" priority="29" dxfId="2" operator="containsText" text="Zona de Riesgo Extrema">
      <formula>NOT(ISERROR(SEARCH("Zona de Riesgo Extrema",G49)))</formula>
    </cfRule>
    <cfRule type="containsText" priority="30" dxfId="1" operator="containsText" text="Zona de Riesgo Alta">
      <formula>NOT(ISERROR(SEARCH("Zona de Riesgo Alta",G49)))</formula>
    </cfRule>
    <cfRule type="containsText" priority="31" dxfId="0" operator="containsText" text="Zona de Riesgo Moderada">
      <formula>NOT(ISERROR(SEARCH("Zona de Riesgo Moderada",G49)))</formula>
    </cfRule>
    <cfRule type="containsText" priority="32" dxfId="40" operator="containsText" text="Zona de Riesgo Baja">
      <formula>NOT(ISERROR(SEARCH("Zona de Riesgo Baja",G49)))</formula>
    </cfRule>
  </conditionalFormatting>
  <conditionalFormatting sqref="G50:G52 L50:M52">
    <cfRule type="containsText" priority="21" dxfId="2" operator="containsText" text="Zona de Riesgo Extrema">
      <formula>NOT(ISERROR(SEARCH("Zona de Riesgo Extrema",G50)))</formula>
    </cfRule>
    <cfRule type="containsText" priority="22" dxfId="1" operator="containsText" text="Zona de Riesgo Alta">
      <formula>NOT(ISERROR(SEARCH("Zona de Riesgo Alta",G50)))</formula>
    </cfRule>
    <cfRule type="containsText" priority="23" dxfId="0" operator="containsText" text="Zona de Riesgo Moderada">
      <formula>NOT(ISERROR(SEARCH("Zona de Riesgo Moderada",G50)))</formula>
    </cfRule>
    <cfRule type="containsText" priority="24" dxfId="40" operator="containsText" text="Zona de Riesgo Baja">
      <formula>NOT(ISERROR(SEARCH("Zona de Riesgo Baja",G50)))</formula>
    </cfRule>
  </conditionalFormatting>
  <conditionalFormatting sqref="G53 L53:M53">
    <cfRule type="containsText" priority="9" dxfId="2" operator="containsText" text="Zona de Riesgo Extrema">
      <formula>NOT(ISERROR(SEARCH("Zona de Riesgo Extrema",G53)))</formula>
    </cfRule>
    <cfRule type="containsText" priority="10" dxfId="1" operator="containsText" text="Zona de Riesgo Alta">
      <formula>NOT(ISERROR(SEARCH("Zona de Riesgo Alta",G53)))</formula>
    </cfRule>
    <cfRule type="containsText" priority="11" dxfId="0" operator="containsText" text="Zona de Riesgo Moderada">
      <formula>NOT(ISERROR(SEARCH("Zona de Riesgo Moderada",G53)))</formula>
    </cfRule>
    <cfRule type="containsText" priority="12" dxfId="40" operator="containsText" text="Zona de Riesgo Baja">
      <formula>NOT(ISERROR(SEARCH("Zona de Riesgo Baja",G53)))</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61"/>
  <sheetViews>
    <sheetView tabSelected="1" zoomScale="90" zoomScaleNormal="90" zoomScalePageLayoutView="0" workbookViewId="0" topLeftCell="N1">
      <pane ySplit="8" topLeftCell="A9" activePane="bottomLeft" state="frozen"/>
      <selection pane="topLeft" activeCell="F1" sqref="F1"/>
      <selection pane="bottomLeft" activeCell="Q59" sqref="Q59"/>
    </sheetView>
  </sheetViews>
  <sheetFormatPr defaultColWidth="11.421875" defaultRowHeight="12.75"/>
  <cols>
    <col min="1" max="1" width="20.7109375" style="17" customWidth="1"/>
    <col min="2" max="2" width="18.28125" style="17" customWidth="1"/>
    <col min="3" max="3" width="17.00390625" style="17" customWidth="1"/>
    <col min="4" max="4" width="22.7109375" style="17" customWidth="1"/>
    <col min="5" max="5" width="29.57421875" style="17" customWidth="1"/>
    <col min="6" max="6" width="20.00390625" style="17" customWidth="1"/>
    <col min="7" max="7" width="18.140625" style="17" customWidth="1"/>
    <col min="8" max="8" width="70.28125" style="17" customWidth="1"/>
    <col min="9" max="9" width="13.57421875" style="7" customWidth="1"/>
    <col min="10" max="10" width="12.57421875" style="7" customWidth="1"/>
    <col min="11" max="11" width="18.7109375" style="7" customWidth="1"/>
    <col min="12" max="12" width="30.421875" style="14" customWidth="1"/>
    <col min="13" max="13" width="52.8515625" style="7" bestFit="1" customWidth="1"/>
    <col min="14" max="14" width="22.421875" style="74" customWidth="1"/>
    <col min="15" max="15" width="19.57421875" style="74" customWidth="1"/>
    <col min="16" max="16" width="20.7109375" style="33" customWidth="1"/>
    <col min="17" max="17" width="78.8515625" style="288" customWidth="1"/>
    <col min="18" max="18" width="51.57421875" style="224" customWidth="1"/>
    <col min="19" max="19" width="24.28125" style="7" customWidth="1"/>
    <col min="20" max="20" width="18.28125" style="7" customWidth="1"/>
    <col min="21" max="21" width="19.00390625" style="7" customWidth="1"/>
    <col min="22" max="22" width="18.7109375" style="7" customWidth="1"/>
    <col min="23" max="166" width="11.421875" style="75" customWidth="1"/>
    <col min="167" max="16384" width="11.421875" style="7" customWidth="1"/>
  </cols>
  <sheetData>
    <row r="1" spans="1:22" ht="25.5" customHeight="1" thickBot="1" thickTop="1">
      <c r="A1" s="505" t="s">
        <v>47</v>
      </c>
      <c r="B1" s="506"/>
      <c r="C1" s="506"/>
      <c r="D1" s="507" t="s">
        <v>0</v>
      </c>
      <c r="E1" s="507"/>
      <c r="F1" s="507"/>
      <c r="G1" s="507"/>
      <c r="H1" s="507"/>
      <c r="I1" s="507"/>
      <c r="J1" s="507"/>
      <c r="K1" s="507"/>
      <c r="L1" s="507"/>
      <c r="M1" s="507"/>
      <c r="N1" s="507"/>
      <c r="O1" s="507"/>
      <c r="P1" s="507"/>
      <c r="Q1" s="507"/>
      <c r="R1" s="507"/>
      <c r="S1" s="507"/>
      <c r="T1" s="507"/>
      <c r="U1" s="503"/>
      <c r="V1" s="503"/>
    </row>
    <row r="2" spans="1:22" ht="27" customHeight="1" thickBot="1" thickTop="1">
      <c r="A2" s="506"/>
      <c r="B2" s="506"/>
      <c r="C2" s="506"/>
      <c r="D2" s="507"/>
      <c r="E2" s="507"/>
      <c r="F2" s="507"/>
      <c r="G2" s="507"/>
      <c r="H2" s="507"/>
      <c r="I2" s="507"/>
      <c r="J2" s="507"/>
      <c r="K2" s="507"/>
      <c r="L2" s="507"/>
      <c r="M2" s="507"/>
      <c r="N2" s="507"/>
      <c r="O2" s="507"/>
      <c r="P2" s="507"/>
      <c r="Q2" s="507"/>
      <c r="R2" s="507"/>
      <c r="S2" s="507"/>
      <c r="T2" s="507"/>
      <c r="U2" s="503"/>
      <c r="V2" s="503"/>
    </row>
    <row r="3" spans="1:22" ht="15" customHeight="1" thickBot="1" thickTop="1">
      <c r="A3" s="506"/>
      <c r="B3" s="506"/>
      <c r="C3" s="506"/>
      <c r="D3" s="521" t="s">
        <v>48</v>
      </c>
      <c r="E3" s="521"/>
      <c r="F3" s="521"/>
      <c r="G3" s="521"/>
      <c r="H3" s="521"/>
      <c r="I3" s="521"/>
      <c r="J3" s="521"/>
      <c r="K3" s="521"/>
      <c r="L3" s="521"/>
      <c r="M3" s="521"/>
      <c r="N3" s="521"/>
      <c r="O3" s="521"/>
      <c r="P3" s="521"/>
      <c r="Q3" s="521"/>
      <c r="R3" s="521"/>
      <c r="S3" s="521"/>
      <c r="T3" s="521"/>
      <c r="U3" s="503"/>
      <c r="V3" s="503"/>
    </row>
    <row r="4" spans="1:22" ht="2.25" customHeight="1" thickBot="1" thickTop="1">
      <c r="A4" s="506"/>
      <c r="B4" s="506"/>
      <c r="C4" s="506"/>
      <c r="D4" s="521"/>
      <c r="E4" s="521"/>
      <c r="F4" s="521"/>
      <c r="G4" s="521"/>
      <c r="H4" s="521"/>
      <c r="I4" s="521"/>
      <c r="J4" s="521"/>
      <c r="K4" s="521"/>
      <c r="L4" s="521"/>
      <c r="M4" s="521"/>
      <c r="N4" s="521"/>
      <c r="O4" s="521"/>
      <c r="P4" s="521"/>
      <c r="Q4" s="521"/>
      <c r="R4" s="521"/>
      <c r="S4" s="521"/>
      <c r="T4" s="521"/>
      <c r="U4" s="503"/>
      <c r="V4" s="503"/>
    </row>
    <row r="5" spans="1:22" ht="15" customHeight="1" hidden="1" thickBot="1" thickTop="1">
      <c r="A5" s="488" t="s">
        <v>49</v>
      </c>
      <c r="B5" s="488"/>
      <c r="C5" s="488"/>
      <c r="D5" s="488" t="s">
        <v>50</v>
      </c>
      <c r="E5" s="488"/>
      <c r="F5" s="488"/>
      <c r="G5" s="488"/>
      <c r="H5" s="488"/>
      <c r="I5" s="488"/>
      <c r="J5" s="488"/>
      <c r="K5" s="488"/>
      <c r="L5" s="488"/>
      <c r="M5" s="488" t="s">
        <v>41</v>
      </c>
      <c r="N5" s="488"/>
      <c r="O5" s="488"/>
      <c r="P5" s="488"/>
      <c r="Q5" s="488"/>
      <c r="R5" s="488"/>
      <c r="S5" s="488"/>
      <c r="T5" s="488"/>
      <c r="U5" s="488" t="s">
        <v>6</v>
      </c>
      <c r="V5" s="488"/>
    </row>
    <row r="6" ht="20.25" customHeight="1" hidden="1" thickBot="1" thickTop="1"/>
    <row r="7" spans="1:22" ht="39.75" customHeight="1" thickBot="1" thickTop="1">
      <c r="A7" s="473" t="s">
        <v>51</v>
      </c>
      <c r="B7" s="473" t="s">
        <v>52</v>
      </c>
      <c r="C7" s="473" t="s">
        <v>53</v>
      </c>
      <c r="D7" s="473" t="s">
        <v>26</v>
      </c>
      <c r="E7" s="473" t="s">
        <v>28</v>
      </c>
      <c r="F7" s="472" t="s">
        <v>35</v>
      </c>
      <c r="G7" s="472"/>
      <c r="H7" s="472" t="s">
        <v>54</v>
      </c>
      <c r="I7" s="473" t="s">
        <v>55</v>
      </c>
      <c r="J7" s="473" t="s">
        <v>56</v>
      </c>
      <c r="K7" s="8" t="s">
        <v>57</v>
      </c>
      <c r="L7" s="473" t="s">
        <v>58</v>
      </c>
      <c r="M7" s="473" t="s">
        <v>59</v>
      </c>
      <c r="N7" s="510" t="s">
        <v>60</v>
      </c>
      <c r="O7" s="510" t="s">
        <v>61</v>
      </c>
      <c r="P7" s="513" t="s">
        <v>62</v>
      </c>
      <c r="Q7" s="473" t="s">
        <v>190</v>
      </c>
      <c r="R7" s="472" t="s">
        <v>63</v>
      </c>
      <c r="S7" s="10" t="s">
        <v>64</v>
      </c>
      <c r="T7" s="10" t="s">
        <v>65</v>
      </c>
      <c r="U7" s="472" t="s">
        <v>192</v>
      </c>
      <c r="V7" s="508" t="s">
        <v>66</v>
      </c>
    </row>
    <row r="8" spans="1:22" ht="37.5" customHeight="1" thickBot="1" thickTop="1">
      <c r="A8" s="504"/>
      <c r="B8" s="504"/>
      <c r="C8" s="504"/>
      <c r="D8" s="504"/>
      <c r="E8" s="504"/>
      <c r="F8" s="165" t="s">
        <v>7</v>
      </c>
      <c r="G8" s="165" t="s">
        <v>8</v>
      </c>
      <c r="H8" s="512"/>
      <c r="I8" s="504"/>
      <c r="J8" s="504"/>
      <c r="K8" s="12" t="s">
        <v>67</v>
      </c>
      <c r="L8" s="504"/>
      <c r="M8" s="504"/>
      <c r="N8" s="511"/>
      <c r="O8" s="511"/>
      <c r="P8" s="514"/>
      <c r="Q8" s="504"/>
      <c r="R8" s="512"/>
      <c r="S8" s="12" t="s">
        <v>191</v>
      </c>
      <c r="T8" s="12" t="s">
        <v>68</v>
      </c>
      <c r="U8" s="512"/>
      <c r="V8" s="509"/>
    </row>
    <row r="9" spans="1:166" s="87" customFormat="1" ht="48" customHeight="1" thickBot="1" thickTop="1">
      <c r="A9" s="541" t="str">
        <f>+'MAPA DE RIESGOS'!A8</f>
        <v>CI01813-P</v>
      </c>
      <c r="B9" s="519" t="s">
        <v>137</v>
      </c>
      <c r="C9" s="530" t="s">
        <v>138</v>
      </c>
      <c r="D9" s="498" t="str">
        <f>'MAPA DE RIESGOS'!B8</f>
        <v>DIRECCIONAMIENTO ESTRATÉGICO</v>
      </c>
      <c r="E9" s="498" t="str">
        <f>'MAPA DE RIESGOS'!C8</f>
        <v>POSIBLE CONSTRUCCIÓN DE LA DOFA DE MANERA INADECUADA</v>
      </c>
      <c r="F9" s="498">
        <f>'MAPA DE RIESGOS'!D8</f>
        <v>5</v>
      </c>
      <c r="G9" s="498">
        <f>'MAPA DE RIESGOS'!E8</f>
        <v>2</v>
      </c>
      <c r="H9" s="88" t="s">
        <v>139</v>
      </c>
      <c r="I9" s="101">
        <v>41429</v>
      </c>
      <c r="J9" s="101">
        <v>42063</v>
      </c>
      <c r="K9" s="101" t="str">
        <f aca="true" t="shared" si="0" ref="K9:K33">IF(P9=100%,("T"),(IF(P9=0%,("SI"),("P"))))</f>
        <v>P</v>
      </c>
      <c r="L9" s="498" t="s">
        <v>140</v>
      </c>
      <c r="M9" s="498" t="s">
        <v>91</v>
      </c>
      <c r="N9" s="496">
        <v>0.7</v>
      </c>
      <c r="O9" s="492">
        <v>1</v>
      </c>
      <c r="P9" s="494">
        <v>0.7</v>
      </c>
      <c r="Q9" s="515" t="s">
        <v>482</v>
      </c>
      <c r="R9" s="517" t="s">
        <v>534</v>
      </c>
      <c r="S9" s="498" t="s">
        <v>532</v>
      </c>
      <c r="T9" s="498" t="s">
        <v>528</v>
      </c>
      <c r="U9" s="530">
        <v>43200</v>
      </c>
      <c r="V9" s="498" t="s">
        <v>529</v>
      </c>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row>
    <row r="10" spans="1:166" s="87" customFormat="1" ht="45" customHeight="1" thickBot="1" thickTop="1">
      <c r="A10" s="542"/>
      <c r="B10" s="520"/>
      <c r="C10" s="531"/>
      <c r="D10" s="499"/>
      <c r="E10" s="499"/>
      <c r="F10" s="499"/>
      <c r="G10" s="499"/>
      <c r="H10" s="88" t="s">
        <v>141</v>
      </c>
      <c r="I10" s="101">
        <v>42063</v>
      </c>
      <c r="J10" s="101">
        <v>42076</v>
      </c>
      <c r="K10" s="101" t="str">
        <f t="shared" si="0"/>
        <v>SI</v>
      </c>
      <c r="L10" s="499"/>
      <c r="M10" s="499"/>
      <c r="N10" s="497"/>
      <c r="O10" s="493"/>
      <c r="P10" s="495"/>
      <c r="Q10" s="516"/>
      <c r="R10" s="518"/>
      <c r="S10" s="499"/>
      <c r="T10" s="499"/>
      <c r="U10" s="531"/>
      <c r="V10" s="499"/>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row>
    <row r="11" spans="1:166" s="87" customFormat="1" ht="64.5" customHeight="1" thickBot="1" thickTop="1">
      <c r="A11" s="103" t="str">
        <f>+'MAPA DE RIESGOS'!A9</f>
        <v>CA03614-P</v>
      </c>
      <c r="B11" s="104">
        <v>41779</v>
      </c>
      <c r="C11" s="102">
        <v>41802</v>
      </c>
      <c r="D11" s="88" t="str">
        <f>'MAPA DE RIESGOS'!B9</f>
        <v>DIRECCIONAMIENTO ESTRATÉGICO</v>
      </c>
      <c r="E11" s="88" t="str">
        <f>'MAPA DE RIESGOS'!C9</f>
        <v>BRINDAR INFORMACIÓN ERRADA DE LA PLANEACIÓN ESTRATÉGICA A LOS FUNCIONARIOS DE LA ENTIDAD</v>
      </c>
      <c r="F11" s="88">
        <f>'MAPA DE RIESGOS'!D9</f>
        <v>5</v>
      </c>
      <c r="G11" s="88">
        <f>'MAPA DE RIESGOS'!E9</f>
        <v>2</v>
      </c>
      <c r="H11" s="88" t="s">
        <v>106</v>
      </c>
      <c r="I11" s="101">
        <v>41913</v>
      </c>
      <c r="J11" s="101">
        <v>42185</v>
      </c>
      <c r="K11" s="101" t="str">
        <f t="shared" si="0"/>
        <v>P</v>
      </c>
      <c r="L11" s="88" t="s">
        <v>116</v>
      </c>
      <c r="M11" s="89" t="s">
        <v>107</v>
      </c>
      <c r="N11" s="422">
        <v>0.12</v>
      </c>
      <c r="O11" s="422">
        <v>1</v>
      </c>
      <c r="P11" s="424">
        <v>0.12</v>
      </c>
      <c r="Q11" s="423" t="s">
        <v>517</v>
      </c>
      <c r="R11" s="225" t="s">
        <v>535</v>
      </c>
      <c r="S11" s="267" t="s">
        <v>532</v>
      </c>
      <c r="T11" s="267" t="s">
        <v>528</v>
      </c>
      <c r="U11" s="350">
        <v>43200</v>
      </c>
      <c r="V11" s="267" t="s">
        <v>529</v>
      </c>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row>
    <row r="12" spans="1:166" s="87" customFormat="1" ht="87.75" customHeight="1" thickBot="1" thickTop="1">
      <c r="A12" s="103" t="str">
        <f>+'MAPA DE RIESGOS'!A10</f>
        <v>CA07014-P</v>
      </c>
      <c r="B12" s="104">
        <v>41904</v>
      </c>
      <c r="C12" s="102">
        <v>41927</v>
      </c>
      <c r="D12" s="88" t="str">
        <f>'MAPA DE RIESGOS'!B10</f>
        <v>DIRECCIONAMIENTO ESTRATÉGICO</v>
      </c>
      <c r="E12" s="88" t="str">
        <f>'MAPA DE RIESGOS'!C10</f>
        <v>INCUMPLIMIENTO DEL DECRETO 943 DE MAYO DE 2014 REFERENTE A LA ACTUALIZACIÓN DEL MECI</v>
      </c>
      <c r="F12" s="88">
        <f>'MAPA DE RIESGOS'!D10</f>
        <v>4</v>
      </c>
      <c r="G12" s="88">
        <f>'MAPA DE RIESGOS'!E10</f>
        <v>2</v>
      </c>
      <c r="H12" s="88" t="s">
        <v>121</v>
      </c>
      <c r="I12" s="101">
        <v>41927</v>
      </c>
      <c r="J12" s="101">
        <v>42062</v>
      </c>
      <c r="K12" s="101" t="str">
        <f t="shared" si="0"/>
        <v>P</v>
      </c>
      <c r="L12" s="88" t="s">
        <v>115</v>
      </c>
      <c r="M12" s="89" t="s">
        <v>122</v>
      </c>
      <c r="N12" s="434">
        <v>3</v>
      </c>
      <c r="O12" s="434">
        <v>5</v>
      </c>
      <c r="P12" s="433">
        <v>0.6</v>
      </c>
      <c r="Q12" s="432" t="s">
        <v>524</v>
      </c>
      <c r="R12" s="270" t="s">
        <v>553</v>
      </c>
      <c r="S12" s="376" t="s">
        <v>532</v>
      </c>
      <c r="T12" s="376" t="s">
        <v>528</v>
      </c>
      <c r="U12" s="350">
        <v>43200</v>
      </c>
      <c r="V12" s="267" t="s">
        <v>529</v>
      </c>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row>
    <row r="13" spans="1:166" s="87" customFormat="1" ht="66.75" customHeight="1" thickBot="1" thickTop="1">
      <c r="A13" s="103" t="str">
        <f>+'MAPA DE RIESGOS'!A11</f>
        <v>CA07114-P</v>
      </c>
      <c r="B13" s="104">
        <v>41904</v>
      </c>
      <c r="C13" s="102">
        <v>41927</v>
      </c>
      <c r="D13" s="88" t="str">
        <f>'MAPA DE RIESGOS'!B11</f>
        <v>DIRECCIONAMIENTO ESTRATÉGICO</v>
      </c>
      <c r="E13" s="88" t="str">
        <f>'MAPA DE RIESGOS'!C11</f>
        <v>POSIBLES INCUMPLIMIENTOS REFERENTES A LAS ACTIVIDADES QUE DESARROLLA LA OFICINA</v>
      </c>
      <c r="F13" s="88">
        <f>'MAPA DE RIESGOS'!D11</f>
        <v>4</v>
      </c>
      <c r="G13" s="88">
        <f>'MAPA DE RIESGOS'!E11</f>
        <v>1</v>
      </c>
      <c r="H13" s="88" t="s">
        <v>126</v>
      </c>
      <c r="I13" s="101">
        <v>41927</v>
      </c>
      <c r="J13" s="101">
        <v>41993</v>
      </c>
      <c r="K13" s="101" t="str">
        <f t="shared" si="0"/>
        <v>SI</v>
      </c>
      <c r="L13" s="88" t="s">
        <v>115</v>
      </c>
      <c r="M13" s="89" t="s">
        <v>127</v>
      </c>
      <c r="N13" s="434">
        <v>0</v>
      </c>
      <c r="O13" s="434">
        <v>1</v>
      </c>
      <c r="P13" s="433">
        <v>0</v>
      </c>
      <c r="Q13" s="433" t="s">
        <v>525</v>
      </c>
      <c r="R13" s="270" t="s">
        <v>525</v>
      </c>
      <c r="S13" s="376" t="s">
        <v>532</v>
      </c>
      <c r="T13" s="376" t="s">
        <v>528</v>
      </c>
      <c r="U13" s="350">
        <v>43200</v>
      </c>
      <c r="V13" s="267" t="s">
        <v>529</v>
      </c>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row>
    <row r="14" spans="1:166" s="87" customFormat="1" ht="60.75" customHeight="1" thickBot="1" thickTop="1">
      <c r="A14" s="103" t="str">
        <f>+'MAPA DE RIESGOS'!A12</f>
        <v>CI03015-P</v>
      </c>
      <c r="B14" s="104">
        <v>42263</v>
      </c>
      <c r="C14" s="102">
        <v>42261</v>
      </c>
      <c r="D14" s="88" t="str">
        <f>'MAPA DE RIESGOS'!B12</f>
        <v>DIRECCIONAMIENTO ESTRATÉGICO</v>
      </c>
      <c r="E14" s="88" t="str">
        <f>'MAPA DE RIESGOS'!C12</f>
        <v>POSIBLE INCUMPLIMIENTO DEL NUMERAL 4,2,2  DE LA NORMA MANUAL DE CALIDAD </v>
      </c>
      <c r="F14" s="88">
        <f>'MAPA DE RIESGOS'!D12</f>
        <v>4</v>
      </c>
      <c r="G14" s="88">
        <f>'MAPA DE RIESGOS'!E12</f>
        <v>3</v>
      </c>
      <c r="H14" s="88" t="s">
        <v>236</v>
      </c>
      <c r="I14" s="101">
        <v>42439</v>
      </c>
      <c r="J14" s="101">
        <v>42551</v>
      </c>
      <c r="K14" s="101" t="str">
        <f t="shared" si="0"/>
        <v>P</v>
      </c>
      <c r="L14" s="88" t="s">
        <v>115</v>
      </c>
      <c r="M14" s="89" t="s">
        <v>237</v>
      </c>
      <c r="N14" s="425">
        <v>0.18</v>
      </c>
      <c r="O14" s="428">
        <v>1</v>
      </c>
      <c r="P14" s="427">
        <v>0.18</v>
      </c>
      <c r="Q14" s="426" t="s">
        <v>518</v>
      </c>
      <c r="R14" s="432" t="s">
        <v>536</v>
      </c>
      <c r="S14" s="376" t="s">
        <v>532</v>
      </c>
      <c r="T14" s="267" t="s">
        <v>528</v>
      </c>
      <c r="U14" s="350">
        <v>43200</v>
      </c>
      <c r="V14" s="267" t="s">
        <v>529</v>
      </c>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row>
    <row r="15" spans="1:166" s="87" customFormat="1" ht="65.25" customHeight="1" thickBot="1" thickTop="1">
      <c r="A15" s="103" t="str">
        <f>+'MAPA DE RIESGOS'!A13</f>
        <v>CI03115-P</v>
      </c>
      <c r="B15" s="104">
        <v>42263</v>
      </c>
      <c r="C15" s="102">
        <v>42261</v>
      </c>
      <c r="D15" s="88" t="str">
        <f>'MAPA DE RIESGOS'!B13</f>
        <v>DIRECCIONAMIENTO ESTRATÉGICO</v>
      </c>
      <c r="E15" s="88" t="str">
        <f>'MAPA DE RIESGOS'!C13</f>
        <v>posible contruccion de la Matriz del Plan Anticorrupción y sus componentes no acorde a la metodologia actual </v>
      </c>
      <c r="F15" s="88">
        <f>'MAPA DE RIESGOS'!D13</f>
        <v>4</v>
      </c>
      <c r="G15" s="88">
        <f>'MAPA DE RIESGOS'!E13</f>
        <v>3</v>
      </c>
      <c r="H15" s="88" t="s">
        <v>240</v>
      </c>
      <c r="I15" s="101">
        <v>42439</v>
      </c>
      <c r="J15" s="101">
        <v>42459</v>
      </c>
      <c r="K15" s="101" t="str">
        <f t="shared" si="0"/>
        <v>P</v>
      </c>
      <c r="L15" s="88" t="s">
        <v>241</v>
      </c>
      <c r="M15" s="89" t="s">
        <v>242</v>
      </c>
      <c r="N15" s="425">
        <v>0.15</v>
      </c>
      <c r="O15" s="428">
        <v>1</v>
      </c>
      <c r="P15" s="427">
        <v>0.15</v>
      </c>
      <c r="Q15" s="426" t="s">
        <v>519</v>
      </c>
      <c r="R15" s="270" t="s">
        <v>537</v>
      </c>
      <c r="S15" s="376" t="s">
        <v>532</v>
      </c>
      <c r="T15" s="376" t="s">
        <v>528</v>
      </c>
      <c r="U15" s="350">
        <v>43200</v>
      </c>
      <c r="V15" s="267" t="s">
        <v>529</v>
      </c>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row>
    <row r="16" spans="1:166" s="87" customFormat="1" ht="65.25" customHeight="1" thickBot="1" thickTop="1">
      <c r="A16" s="103" t="str">
        <f>+'MAPA DE RIESGOS'!A14</f>
        <v>CA00317-P</v>
      </c>
      <c r="B16" s="104">
        <v>42789</v>
      </c>
      <c r="C16" s="102">
        <v>42821</v>
      </c>
      <c r="D16" s="88" t="str">
        <f>'MAPA DE RIESGOS'!B14</f>
        <v>DIRECCIONAMIENTO ESTRATÉGICO</v>
      </c>
      <c r="E16" s="88" t="str">
        <f>'MAPA DE RIESGOS'!C14</f>
        <v>NO CONTAR CON LOS INSUMOS COMPLETOS PARA CONSOLIDAR EL INFORME EJECUTIVO DE REVISIÓN POR LA DRECCIÓN </v>
      </c>
      <c r="F16" s="88">
        <f>'MAPA DE RIESGOS'!D14</f>
        <v>3</v>
      </c>
      <c r="G16" s="88">
        <f>'MAPA DE RIESGOS'!E14</f>
        <v>2</v>
      </c>
      <c r="H16" s="88" t="s">
        <v>383</v>
      </c>
      <c r="I16" s="101">
        <v>42805</v>
      </c>
      <c r="J16" s="268">
        <v>43008</v>
      </c>
      <c r="K16" s="101" t="str">
        <f t="shared" si="0"/>
        <v>P</v>
      </c>
      <c r="L16" s="267" t="s">
        <v>261</v>
      </c>
      <c r="M16" s="89" t="s">
        <v>282</v>
      </c>
      <c r="N16" s="425">
        <v>0.4</v>
      </c>
      <c r="O16" s="425">
        <v>1</v>
      </c>
      <c r="P16" s="427">
        <v>0.4</v>
      </c>
      <c r="Q16" s="433" t="s">
        <v>483</v>
      </c>
      <c r="R16" s="269" t="s">
        <v>548</v>
      </c>
      <c r="S16" s="376" t="s">
        <v>532</v>
      </c>
      <c r="T16" s="376" t="s">
        <v>528</v>
      </c>
      <c r="U16" s="341">
        <v>43200</v>
      </c>
      <c r="V16" s="269" t="s">
        <v>529</v>
      </c>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row>
    <row r="17" spans="1:166" s="13" customFormat="1" ht="65.25" customHeight="1" thickBot="1" thickTop="1">
      <c r="A17" s="41" t="str">
        <f>+'MAPA DE RIESGOS'!A15</f>
        <v>CA05813-P</v>
      </c>
      <c r="B17" s="42">
        <v>41600</v>
      </c>
      <c r="C17" s="43">
        <v>41618</v>
      </c>
      <c r="D17" s="77" t="str">
        <f>'MAPA DE RIESGOS'!B15</f>
        <v>GESTION DE TIC`S</v>
      </c>
      <c r="E17" s="77" t="str">
        <f>'MAPA DE RIESGOS'!C15</f>
        <v>QUE SE INCUMPLA CON LAS POLITICAS DE SEGURIDAD DE LA ENTIDAD</v>
      </c>
      <c r="F17" s="77">
        <f>'MAPA DE RIESGOS'!D15</f>
        <v>2</v>
      </c>
      <c r="G17" s="77">
        <f>'MAPA DE RIESGOS'!E15</f>
        <v>3</v>
      </c>
      <c r="H17" s="77" t="s">
        <v>357</v>
      </c>
      <c r="I17" s="46">
        <v>41618</v>
      </c>
      <c r="J17" s="46">
        <v>42277</v>
      </c>
      <c r="K17" s="46" t="str">
        <f t="shared" si="0"/>
        <v>SI</v>
      </c>
      <c r="L17" s="44" t="s">
        <v>129</v>
      </c>
      <c r="M17" s="45" t="s">
        <v>93</v>
      </c>
      <c r="N17" s="414">
        <v>0</v>
      </c>
      <c r="O17" s="419">
        <v>1</v>
      </c>
      <c r="P17" s="418">
        <v>0</v>
      </c>
      <c r="Q17" s="420" t="s">
        <v>508</v>
      </c>
      <c r="R17" s="273" t="s">
        <v>549</v>
      </c>
      <c r="S17" s="254" t="s">
        <v>532</v>
      </c>
      <c r="T17" s="254" t="s">
        <v>528</v>
      </c>
      <c r="U17" s="347">
        <v>43200</v>
      </c>
      <c r="V17" s="254" t="s">
        <v>529</v>
      </c>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row>
    <row r="18" spans="1:166" s="13" customFormat="1" ht="57" customHeight="1" thickBot="1" thickTop="1">
      <c r="A18" s="183" t="str">
        <f>+'MAPA DE RIESGOS'!A16</f>
        <v>CA03515-P</v>
      </c>
      <c r="B18" s="166">
        <v>42236</v>
      </c>
      <c r="C18" s="167">
        <v>42256</v>
      </c>
      <c r="D18" s="77" t="str">
        <f>'MAPA DE RIESGOS'!B16</f>
        <v>GESTION DE TIC`S</v>
      </c>
      <c r="E18" s="77" t="str">
        <f>'MAPA DE RIESGOS'!C16</f>
        <v>POSIBLE ATAQUE DE SEGURIDAD </v>
      </c>
      <c r="F18" s="77">
        <f>'MAPA DE RIESGOS'!D16</f>
        <v>3</v>
      </c>
      <c r="G18" s="77">
        <f>'MAPA DE RIESGOS'!E16</f>
        <v>3</v>
      </c>
      <c r="H18" s="77" t="s">
        <v>205</v>
      </c>
      <c r="I18" s="46">
        <v>42277</v>
      </c>
      <c r="J18" s="46">
        <v>42368</v>
      </c>
      <c r="K18" s="46" t="str">
        <f t="shared" si="0"/>
        <v>P</v>
      </c>
      <c r="L18" s="44" t="s">
        <v>117</v>
      </c>
      <c r="M18" s="45" t="s">
        <v>92</v>
      </c>
      <c r="N18" s="414">
        <v>0.2</v>
      </c>
      <c r="O18" s="419">
        <v>1</v>
      </c>
      <c r="P18" s="418">
        <v>0.1</v>
      </c>
      <c r="Q18" s="420" t="s">
        <v>509</v>
      </c>
      <c r="R18" s="273" t="s">
        <v>550</v>
      </c>
      <c r="S18" s="414" t="s">
        <v>532</v>
      </c>
      <c r="T18" s="254" t="s">
        <v>528</v>
      </c>
      <c r="U18" s="347">
        <v>43200</v>
      </c>
      <c r="V18" s="254" t="s">
        <v>529</v>
      </c>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row>
    <row r="19" spans="1:166" s="37" customFormat="1" ht="63" customHeight="1" thickBot="1" thickTop="1">
      <c r="A19" s="183" t="str">
        <f>+'MAPA DE RIESGOS'!A17</f>
        <v>CA01316-P</v>
      </c>
      <c r="B19" s="166">
        <v>42418</v>
      </c>
      <c r="C19" s="167">
        <v>42445</v>
      </c>
      <c r="D19" s="77" t="str">
        <f>'MAPA DE RIESGOS'!B17</f>
        <v>GESTION DE TIC`S</v>
      </c>
      <c r="E19" s="77" t="str">
        <f>'MAPA DE RIESGOS'!C17</f>
        <v>POSIBLE INSTALACIÓN DE SOFTWARE ILEGAL </v>
      </c>
      <c r="F19" s="77">
        <f>'MAPA DE RIESGOS'!D17</f>
        <v>3</v>
      </c>
      <c r="G19" s="77">
        <f>'MAPA DE RIESGOS'!E17</f>
        <v>3</v>
      </c>
      <c r="H19" s="77" t="s">
        <v>252</v>
      </c>
      <c r="I19" s="46">
        <v>42445</v>
      </c>
      <c r="J19" s="46">
        <v>42551</v>
      </c>
      <c r="K19" s="46" t="str">
        <f t="shared" si="0"/>
        <v>P</v>
      </c>
      <c r="L19" s="44" t="s">
        <v>117</v>
      </c>
      <c r="M19" s="45" t="s">
        <v>258</v>
      </c>
      <c r="N19" s="414">
        <v>0.5</v>
      </c>
      <c r="O19" s="419">
        <v>1</v>
      </c>
      <c r="P19" s="418">
        <v>0.5</v>
      </c>
      <c r="Q19" s="420" t="s">
        <v>510</v>
      </c>
      <c r="R19" s="226" t="s">
        <v>551</v>
      </c>
      <c r="S19" s="254" t="s">
        <v>532</v>
      </c>
      <c r="T19" s="254" t="s">
        <v>528</v>
      </c>
      <c r="U19" s="347">
        <v>43200</v>
      </c>
      <c r="V19" s="254" t="s">
        <v>529</v>
      </c>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row>
    <row r="20" spans="1:166" s="37" customFormat="1" ht="66.75" customHeight="1" thickBot="1" thickTop="1">
      <c r="A20" s="183" t="str">
        <f>+'MAPA DE RIESGOS'!A18</f>
        <v>CA01516-P</v>
      </c>
      <c r="B20" s="166">
        <v>42418</v>
      </c>
      <c r="C20" s="167">
        <v>42445</v>
      </c>
      <c r="D20" s="77" t="str">
        <f>'MAPA DE RIESGOS'!B18</f>
        <v>GESTION DE TIC`S</v>
      </c>
      <c r="E20" s="77" t="str">
        <f>'MAPA DE RIESGOS'!C18</f>
        <v>QUE NO SE TENGAN CANALES EFECTIVOS DE COMUNICACIÓN CON EL CIUDADANO </v>
      </c>
      <c r="F20" s="77">
        <f>'MAPA DE RIESGOS'!D18</f>
        <v>3</v>
      </c>
      <c r="G20" s="77">
        <f>'MAPA DE RIESGOS'!E18</f>
        <v>3</v>
      </c>
      <c r="H20" s="77" t="s">
        <v>256</v>
      </c>
      <c r="I20" s="46">
        <v>42445</v>
      </c>
      <c r="J20" s="46">
        <v>42551</v>
      </c>
      <c r="K20" s="46" t="str">
        <f t="shared" si="0"/>
        <v>SI</v>
      </c>
      <c r="L20" s="44" t="s">
        <v>117</v>
      </c>
      <c r="M20" s="45" t="s">
        <v>257</v>
      </c>
      <c r="N20" s="414">
        <v>0</v>
      </c>
      <c r="O20" s="419">
        <v>1</v>
      </c>
      <c r="P20" s="418">
        <v>0</v>
      </c>
      <c r="Q20" s="420" t="s">
        <v>508</v>
      </c>
      <c r="R20" s="226" t="s">
        <v>549</v>
      </c>
      <c r="S20" s="254" t="s">
        <v>532</v>
      </c>
      <c r="T20" s="254" t="s">
        <v>528</v>
      </c>
      <c r="U20" s="347">
        <v>43200</v>
      </c>
      <c r="V20" s="254" t="s">
        <v>529</v>
      </c>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row>
    <row r="21" spans="1:22" s="75" customFormat="1" ht="66" customHeight="1" thickBot="1" thickTop="1">
      <c r="A21" s="215" t="str">
        <f>+'MAPA DE RIESGOS'!A19</f>
        <v>CI00117-P</v>
      </c>
      <c r="B21" s="216">
        <v>42816</v>
      </c>
      <c r="C21" s="217">
        <v>42844</v>
      </c>
      <c r="D21" s="192" t="str">
        <f>'MAPA DE RIESGOS'!B19</f>
        <v>GESTION DE TIC`S</v>
      </c>
      <c r="E21" s="192" t="str">
        <f>'MAPA DE RIESGOS'!C19</f>
        <v>INSTALACIÓN DE SOFTWARE  ILEGAL </v>
      </c>
      <c r="F21" s="192">
        <f>'MAPA DE RIESGOS'!D19</f>
        <v>4</v>
      </c>
      <c r="G21" s="192">
        <f>'MAPA DE RIESGOS'!E19</f>
        <v>4</v>
      </c>
      <c r="H21" s="192" t="s">
        <v>333</v>
      </c>
      <c r="I21" s="46">
        <v>42844</v>
      </c>
      <c r="J21" s="46">
        <v>42916</v>
      </c>
      <c r="K21" s="46" t="str">
        <f t="shared" si="0"/>
        <v>P</v>
      </c>
      <c r="L21" s="192" t="s">
        <v>117</v>
      </c>
      <c r="M21" s="45" t="s">
        <v>334</v>
      </c>
      <c r="N21" s="414">
        <v>0.2</v>
      </c>
      <c r="O21" s="419">
        <v>1</v>
      </c>
      <c r="P21" s="418">
        <v>0.2</v>
      </c>
      <c r="Q21" s="420" t="s">
        <v>516</v>
      </c>
      <c r="R21" s="227" t="s">
        <v>554</v>
      </c>
      <c r="S21" s="254" t="s">
        <v>532</v>
      </c>
      <c r="T21" s="254" t="s">
        <v>528</v>
      </c>
      <c r="U21" s="347">
        <v>43200</v>
      </c>
      <c r="V21" s="254" t="s">
        <v>529</v>
      </c>
    </row>
    <row r="22" spans="1:22" s="75" customFormat="1" ht="59.25" customHeight="1" thickBot="1" thickTop="1">
      <c r="A22" s="215" t="str">
        <f>+'MAPA DE RIESGOS'!A20</f>
        <v>CI00317-P</v>
      </c>
      <c r="B22" s="216">
        <v>42816</v>
      </c>
      <c r="C22" s="217">
        <v>42844</v>
      </c>
      <c r="D22" s="192" t="str">
        <f>'MAPA DE RIESGOS'!B20</f>
        <v>GESTION DE TIC`S</v>
      </c>
      <c r="E22" s="192" t="str">
        <f>'MAPA DE RIESGOS'!C20</f>
        <v>DAÑO Y DETERIORO DE LOS EQUIPOS DE COMPUTO </v>
      </c>
      <c r="F22" s="192">
        <f>'MAPA DE RIESGOS'!D20</f>
        <v>3</v>
      </c>
      <c r="G22" s="192">
        <f>'MAPA DE RIESGOS'!E20</f>
        <v>3</v>
      </c>
      <c r="H22" s="192" t="s">
        <v>338</v>
      </c>
      <c r="I22" s="46">
        <v>42844</v>
      </c>
      <c r="J22" s="46">
        <v>42916</v>
      </c>
      <c r="K22" s="46" t="str">
        <f t="shared" si="0"/>
        <v>P</v>
      </c>
      <c r="L22" s="192" t="s">
        <v>117</v>
      </c>
      <c r="M22" s="45" t="s">
        <v>352</v>
      </c>
      <c r="N22" s="414">
        <v>0.2</v>
      </c>
      <c r="O22" s="419">
        <v>1</v>
      </c>
      <c r="P22" s="418">
        <v>0.2</v>
      </c>
      <c r="Q22" s="420" t="s">
        <v>511</v>
      </c>
      <c r="R22" s="227" t="s">
        <v>552</v>
      </c>
      <c r="S22" s="254" t="s">
        <v>532</v>
      </c>
      <c r="T22" s="254" t="s">
        <v>528</v>
      </c>
      <c r="U22" s="347">
        <v>43200</v>
      </c>
      <c r="V22" s="254" t="s">
        <v>529</v>
      </c>
    </row>
    <row r="23" spans="1:22" s="28" customFormat="1" ht="23.25" customHeight="1" hidden="1" thickBot="1" thickTop="1">
      <c r="A23" s="532" t="str">
        <f>+'MAPA DE RIESGOS'!A21</f>
        <v>CI00417-P</v>
      </c>
      <c r="B23" s="535">
        <v>42816</v>
      </c>
      <c r="C23" s="538">
        <v>42844</v>
      </c>
      <c r="D23" s="500" t="str">
        <f>'MAPA DE RIESGOS'!B21</f>
        <v>GESTION DE TIC`S</v>
      </c>
      <c r="E23" s="500" t="str">
        <f>'MAPA DE RIESGOS'!C21</f>
        <v>QUE NO EXISTA UN PUNTO DE RECUPERACIÓN ANTE DESASTRES </v>
      </c>
      <c r="F23" s="500">
        <f>'MAPA DE RIESGOS'!D21</f>
        <v>3</v>
      </c>
      <c r="G23" s="500">
        <f>'MAPA DE RIESGOS'!E21</f>
        <v>3</v>
      </c>
      <c r="H23" s="27" t="s">
        <v>342</v>
      </c>
      <c r="I23" s="238">
        <v>42844</v>
      </c>
      <c r="J23" s="238">
        <v>42916</v>
      </c>
      <c r="K23" s="238" t="str">
        <f t="shared" si="0"/>
        <v>SI</v>
      </c>
      <c r="L23" s="27" t="s">
        <v>117</v>
      </c>
      <c r="M23" s="239" t="s">
        <v>353</v>
      </c>
      <c r="N23" s="413"/>
      <c r="O23" s="417"/>
      <c r="P23" s="416"/>
      <c r="Q23" s="415"/>
      <c r="R23" s="274"/>
      <c r="S23" s="414" t="s">
        <v>532</v>
      </c>
      <c r="T23" s="414" t="s">
        <v>528</v>
      </c>
      <c r="U23" s="242"/>
      <c r="V23" s="27"/>
    </row>
    <row r="24" spans="1:22" s="28" customFormat="1" ht="28.5" customHeight="1" hidden="1" thickBot="1" thickTop="1">
      <c r="A24" s="533"/>
      <c r="B24" s="536"/>
      <c r="C24" s="539"/>
      <c r="D24" s="501"/>
      <c r="E24" s="501"/>
      <c r="F24" s="501"/>
      <c r="G24" s="501"/>
      <c r="H24" s="27" t="s">
        <v>343</v>
      </c>
      <c r="I24" s="238">
        <v>42844</v>
      </c>
      <c r="J24" s="238">
        <v>42916</v>
      </c>
      <c r="K24" s="238" t="str">
        <f t="shared" si="0"/>
        <v>SI</v>
      </c>
      <c r="L24" s="27" t="s">
        <v>117</v>
      </c>
      <c r="M24" s="239" t="s">
        <v>354</v>
      </c>
      <c r="N24" s="413"/>
      <c r="O24" s="417"/>
      <c r="P24" s="416"/>
      <c r="Q24" s="415"/>
      <c r="R24" s="274"/>
      <c r="S24" s="414" t="s">
        <v>532</v>
      </c>
      <c r="T24" s="414" t="s">
        <v>528</v>
      </c>
      <c r="U24" s="242"/>
      <c r="V24" s="27"/>
    </row>
    <row r="25" spans="1:22" s="75" customFormat="1" ht="54.75" customHeight="1" thickBot="1" thickTop="1">
      <c r="A25" s="533"/>
      <c r="B25" s="536"/>
      <c r="C25" s="539"/>
      <c r="D25" s="501"/>
      <c r="E25" s="501"/>
      <c r="F25" s="501"/>
      <c r="G25" s="501"/>
      <c r="H25" s="192" t="s">
        <v>344</v>
      </c>
      <c r="I25" s="46">
        <v>42948</v>
      </c>
      <c r="J25" s="46">
        <v>43100</v>
      </c>
      <c r="K25" s="46" t="str">
        <f t="shared" si="0"/>
        <v>P</v>
      </c>
      <c r="L25" s="192" t="s">
        <v>117</v>
      </c>
      <c r="M25" s="45" t="s">
        <v>355</v>
      </c>
      <c r="N25" s="414">
        <v>0.5</v>
      </c>
      <c r="O25" s="414">
        <v>1</v>
      </c>
      <c r="P25" s="421">
        <v>0.5</v>
      </c>
      <c r="Q25" s="420" t="s">
        <v>512</v>
      </c>
      <c r="R25" s="227" t="s">
        <v>555</v>
      </c>
      <c r="S25" s="414" t="s">
        <v>532</v>
      </c>
      <c r="T25" s="414" t="s">
        <v>528</v>
      </c>
      <c r="U25" s="342">
        <v>43200</v>
      </c>
      <c r="V25" s="254" t="s">
        <v>529</v>
      </c>
    </row>
    <row r="26" spans="1:22" s="75" customFormat="1" ht="46.5" customHeight="1" thickBot="1" thickTop="1">
      <c r="A26" s="534"/>
      <c r="B26" s="537"/>
      <c r="C26" s="540"/>
      <c r="D26" s="502"/>
      <c r="E26" s="502"/>
      <c r="F26" s="502"/>
      <c r="G26" s="502"/>
      <c r="H26" s="192" t="s">
        <v>345</v>
      </c>
      <c r="I26" s="46">
        <v>43101</v>
      </c>
      <c r="J26" s="46">
        <v>43189</v>
      </c>
      <c r="K26" s="46" t="str">
        <f t="shared" si="0"/>
        <v>P</v>
      </c>
      <c r="L26" s="192" t="s">
        <v>117</v>
      </c>
      <c r="M26" s="45" t="s">
        <v>356</v>
      </c>
      <c r="N26" s="414">
        <v>0.5</v>
      </c>
      <c r="O26" s="414">
        <v>1</v>
      </c>
      <c r="P26" s="421">
        <v>0.5</v>
      </c>
      <c r="Q26" s="414" t="s">
        <v>513</v>
      </c>
      <c r="R26" s="227" t="s">
        <v>556</v>
      </c>
      <c r="S26" s="414" t="s">
        <v>532</v>
      </c>
      <c r="T26" s="414" t="s">
        <v>528</v>
      </c>
      <c r="U26" s="342">
        <v>43200</v>
      </c>
      <c r="V26" s="254" t="s">
        <v>529</v>
      </c>
    </row>
    <row r="27" spans="1:22" s="255" customFormat="1" ht="69.75" customHeight="1" thickBot="1" thickTop="1">
      <c r="A27" s="283" t="str">
        <f>'MAPA DE RIESGOS'!A22</f>
        <v>CI02217-P</v>
      </c>
      <c r="B27" s="284">
        <v>42972</v>
      </c>
      <c r="C27" s="285">
        <v>43004</v>
      </c>
      <c r="D27" s="286" t="str">
        <f>'MAPA DE RIESGOS'!B22</f>
        <v>GESTION DE TIC`S</v>
      </c>
      <c r="E27" s="286" t="str">
        <f>'MAPA DE RIESGOS'!C22</f>
        <v>QUE NO SE REALICE DE MANERA ADECUADA EL MANTENIMIENTO DE LOS EQUIPOS DE COMPUTO DURANTE LA VIGENCIA </v>
      </c>
      <c r="F27" s="286">
        <f>'MAPA DE RIESGOS'!D22</f>
        <v>3</v>
      </c>
      <c r="G27" s="286">
        <f>'MAPA DE RIESGOS'!E22</f>
        <v>3</v>
      </c>
      <c r="H27" s="254" t="s">
        <v>413</v>
      </c>
      <c r="I27" s="46">
        <v>43008</v>
      </c>
      <c r="J27" s="46">
        <v>43099</v>
      </c>
      <c r="K27" s="46"/>
      <c r="L27" s="254" t="s">
        <v>117</v>
      </c>
      <c r="M27" s="45" t="s">
        <v>414</v>
      </c>
      <c r="N27" s="414">
        <v>0.2</v>
      </c>
      <c r="O27" s="414">
        <v>1</v>
      </c>
      <c r="P27" s="421">
        <v>0.2</v>
      </c>
      <c r="Q27" s="414" t="s">
        <v>514</v>
      </c>
      <c r="R27" s="227" t="s">
        <v>552</v>
      </c>
      <c r="S27" s="227" t="s">
        <v>532</v>
      </c>
      <c r="T27" s="227" t="s">
        <v>528</v>
      </c>
      <c r="U27" s="342">
        <v>43200</v>
      </c>
      <c r="V27" s="254" t="s">
        <v>529</v>
      </c>
    </row>
    <row r="28" spans="1:22" s="255" customFormat="1" ht="66.75" customHeight="1" thickBot="1" thickTop="1">
      <c r="A28" s="295" t="str">
        <f>'MAPA DE RIESGOS'!A23</f>
        <v>CA1117-P</v>
      </c>
      <c r="B28" s="308">
        <v>43032</v>
      </c>
      <c r="C28" s="309">
        <v>43076</v>
      </c>
      <c r="D28" s="294" t="str">
        <f>'MAPA DE RIESGOS'!B23</f>
        <v>GESTION DE TIC`S</v>
      </c>
      <c r="E28" s="294" t="str">
        <f>'MAPA DE RIESGOS'!C23</f>
        <v>QUE NO SE REALICE LA PUBLICACION  DE LA INFORMACIÓN MINIMA A PUBLICAR  EN  LA PAGINA WEB DE LA ENTIDAD COMO EXIGE LA ESTRATEGIA DE TRANSPARENCIA Y ACCESO A LA INFORMACIÓN</v>
      </c>
      <c r="F28" s="310">
        <f>'MAPA DE RIESGOS'!D23</f>
        <v>3</v>
      </c>
      <c r="G28" s="310">
        <f>'MAPA DE RIESGOS'!E23</f>
        <v>3</v>
      </c>
      <c r="H28" s="311" t="s">
        <v>467</v>
      </c>
      <c r="I28" s="312">
        <v>43080</v>
      </c>
      <c r="J28" s="312">
        <v>43182</v>
      </c>
      <c r="K28" s="46"/>
      <c r="L28" s="313" t="s">
        <v>117</v>
      </c>
      <c r="M28" s="45" t="s">
        <v>468</v>
      </c>
      <c r="N28" s="414">
        <v>0.9</v>
      </c>
      <c r="O28" s="414">
        <v>1</v>
      </c>
      <c r="P28" s="421">
        <v>0.9</v>
      </c>
      <c r="Q28" s="414" t="s">
        <v>515</v>
      </c>
      <c r="R28" s="227" t="s">
        <v>557</v>
      </c>
      <c r="S28" s="227" t="s">
        <v>532</v>
      </c>
      <c r="T28" s="227" t="s">
        <v>528</v>
      </c>
      <c r="U28" s="342">
        <v>43200</v>
      </c>
      <c r="V28" s="289" t="s">
        <v>529</v>
      </c>
    </row>
    <row r="29" spans="1:166" s="35" customFormat="1" ht="89.25" customHeight="1" thickBot="1" thickTop="1">
      <c r="A29" s="52" t="str">
        <f>+'MAPA DE RIESGOS'!A24</f>
        <v>CA06213-P
CA07814-P</v>
      </c>
      <c r="B29" s="53">
        <v>41596</v>
      </c>
      <c r="C29" s="54">
        <v>41618</v>
      </c>
      <c r="D29" s="76" t="str">
        <f>'MAPA DE RIESGOS'!B24</f>
        <v>MEDICION Y MEJORA</v>
      </c>
      <c r="E29" s="76" t="str">
        <f>'MAPA DE RIESGOS'!C24</f>
        <v>DEBILIDADES EN LA MEDICION DEL PROCESO </v>
      </c>
      <c r="F29" s="76">
        <f>'MAPA DE RIESGOS'!D24</f>
        <v>4</v>
      </c>
      <c r="G29" s="76">
        <f>'MAPA DE RIESGOS'!E24</f>
        <v>1</v>
      </c>
      <c r="H29" s="76" t="s">
        <v>130</v>
      </c>
      <c r="I29" s="57">
        <v>41618</v>
      </c>
      <c r="J29" s="57">
        <v>41704</v>
      </c>
      <c r="K29" s="57" t="str">
        <f t="shared" si="0"/>
        <v>P</v>
      </c>
      <c r="L29" s="55" t="s">
        <v>128</v>
      </c>
      <c r="M29" s="55" t="s">
        <v>131</v>
      </c>
      <c r="N29" s="336">
        <v>0.2</v>
      </c>
      <c r="O29" s="337">
        <v>1</v>
      </c>
      <c r="P29" s="335">
        <v>0.2</v>
      </c>
      <c r="Q29" s="338" t="s">
        <v>489</v>
      </c>
      <c r="R29" s="261" t="s">
        <v>538</v>
      </c>
      <c r="S29" s="256" t="s">
        <v>532</v>
      </c>
      <c r="T29" s="256" t="s">
        <v>528</v>
      </c>
      <c r="U29" s="348">
        <v>43200</v>
      </c>
      <c r="V29" s="256" t="s">
        <v>529</v>
      </c>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row>
    <row r="30" spans="1:22" s="75" customFormat="1" ht="87.75" customHeight="1" thickBot="1" thickTop="1">
      <c r="A30" s="52" t="str">
        <f>+'MAPA DE RIESGOS'!A25</f>
        <v>CA00617-P</v>
      </c>
      <c r="B30" s="58">
        <v>42788</v>
      </c>
      <c r="C30" s="59">
        <v>42821</v>
      </c>
      <c r="D30" s="60" t="str">
        <f>'MAPA DE RIESGOS'!B25</f>
        <v>MEDICION Y MEJORA</v>
      </c>
      <c r="E30" s="60" t="str">
        <f>'MAPA DE RIESGOS'!C25</f>
        <v>QUE NO SE CUENTE CON LOS INDICADORES ADECUADOS PARA MEDIR LA GESTIÓN DEL PROCESO </v>
      </c>
      <c r="F30" s="60">
        <f>'MAPA DE RIESGOS'!D25</f>
        <v>4</v>
      </c>
      <c r="G30" s="60">
        <f>'MAPA DE RIESGOS'!E25</f>
        <v>3</v>
      </c>
      <c r="H30" s="186" t="s">
        <v>294</v>
      </c>
      <c r="I30" s="187">
        <v>42822</v>
      </c>
      <c r="J30" s="187">
        <v>42916</v>
      </c>
      <c r="K30" s="258" t="e">
        <f>IF(#REF!=100%,("T"),(IF(#REF!=0%,("SI"),("P"))))</f>
        <v>#REF!</v>
      </c>
      <c r="L30" s="186" t="s">
        <v>206</v>
      </c>
      <c r="M30" s="56" t="s">
        <v>295</v>
      </c>
      <c r="N30" s="367">
        <v>0.2</v>
      </c>
      <c r="O30" s="368">
        <v>1</v>
      </c>
      <c r="P30" s="366">
        <v>0.2</v>
      </c>
      <c r="Q30" s="369" t="s">
        <v>489</v>
      </c>
      <c r="R30" s="261" t="s">
        <v>538</v>
      </c>
      <c r="S30" s="370" t="s">
        <v>532</v>
      </c>
      <c r="T30" s="256" t="s">
        <v>528</v>
      </c>
      <c r="U30" s="348">
        <v>43200</v>
      </c>
      <c r="V30" s="256" t="s">
        <v>529</v>
      </c>
    </row>
    <row r="31" spans="1:22" s="255" customFormat="1" ht="87.75" customHeight="1" thickBot="1" thickTop="1">
      <c r="A31" s="315" t="str">
        <f>+'MAPA DE RIESGOS'!A26</f>
        <v>CA00717-P</v>
      </c>
      <c r="B31" s="316">
        <v>42788</v>
      </c>
      <c r="C31" s="317">
        <v>42821</v>
      </c>
      <c r="D31" s="60" t="str">
        <f>'MAPA DE RIESGOS'!B26</f>
        <v>MEDICION Y MEJORA</v>
      </c>
      <c r="E31" s="60" t="str">
        <f>'MAPA DE RIESGOS'!C26</f>
        <v>QUE NO SE MIDA DE MANERA ADECUADA LA CONFORMIDAD DEL SISTEMA DE GESTIÓN </v>
      </c>
      <c r="F31" s="60">
        <f>'MAPA DE RIESGOS'!D26</f>
        <v>4</v>
      </c>
      <c r="G31" s="60">
        <f>'MAPA DE RIESGOS'!E26</f>
        <v>3</v>
      </c>
      <c r="H31" s="259" t="s">
        <v>377</v>
      </c>
      <c r="I31" s="260">
        <v>42923</v>
      </c>
      <c r="J31" s="260">
        <v>43008</v>
      </c>
      <c r="K31" s="258" t="e">
        <f>IF(#REF!=100%,("T"),(IF(#REF!=0%,("SI"),("P"))))</f>
        <v>#REF!</v>
      </c>
      <c r="L31" s="259" t="s">
        <v>206</v>
      </c>
      <c r="M31" s="257" t="s">
        <v>378</v>
      </c>
      <c r="N31" s="367">
        <v>0.2</v>
      </c>
      <c r="O31" s="368">
        <v>1</v>
      </c>
      <c r="P31" s="366">
        <v>0.2</v>
      </c>
      <c r="Q31" s="369" t="s">
        <v>489</v>
      </c>
      <c r="R31" s="275" t="s">
        <v>538</v>
      </c>
      <c r="S31" s="370" t="s">
        <v>532</v>
      </c>
      <c r="T31" s="256" t="s">
        <v>528</v>
      </c>
      <c r="U31" s="348">
        <v>43200</v>
      </c>
      <c r="V31" s="256" t="s">
        <v>529</v>
      </c>
    </row>
    <row r="32" spans="1:166" s="32" customFormat="1" ht="21.75" customHeight="1" hidden="1" thickBot="1" thickTop="1">
      <c r="A32" s="276"/>
      <c r="B32" s="277"/>
      <c r="C32" s="277"/>
      <c r="D32" s="278"/>
      <c r="E32" s="279"/>
      <c r="F32" s="278"/>
      <c r="G32" s="278"/>
      <c r="H32" s="126" t="s">
        <v>201</v>
      </c>
      <c r="I32" s="127">
        <v>42278</v>
      </c>
      <c r="J32" s="127">
        <v>42460</v>
      </c>
      <c r="K32" s="125" t="str">
        <f t="shared" si="0"/>
        <v>SI</v>
      </c>
      <c r="L32" s="79" t="s">
        <v>189</v>
      </c>
      <c r="M32" s="29" t="s">
        <v>174</v>
      </c>
      <c r="N32" s="263"/>
      <c r="O32" s="263"/>
      <c r="P32" s="264"/>
      <c r="Q32" s="292"/>
      <c r="R32" s="228"/>
      <c r="S32" s="30"/>
      <c r="T32" s="30"/>
      <c r="U32" s="31"/>
      <c r="V32" s="128"/>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row>
    <row r="33" spans="1:166" s="168" customFormat="1" ht="126.75" customHeight="1" hidden="1" thickBot="1" thickTop="1">
      <c r="A33" s="182" t="e">
        <f>+'MAPA DE RIESGOS'!#REF!</f>
        <v>#REF!</v>
      </c>
      <c r="B33" s="171">
        <v>42787</v>
      </c>
      <c r="C33" s="171">
        <v>42811</v>
      </c>
      <c r="D33" s="170" t="e">
        <f>'MAPA DE RIESGOS'!#REF!</f>
        <v>#REF!</v>
      </c>
      <c r="E33" s="169" t="e">
        <f>+'MAPA DE RIESGOS'!#REF!</f>
        <v>#REF!</v>
      </c>
      <c r="F33" s="169" t="e">
        <f>+'MAPA DE RIESGOS'!#REF!</f>
        <v>#REF!</v>
      </c>
      <c r="G33" s="169" t="e">
        <f>+'MAPA DE RIESGOS'!#REF!</f>
        <v>#REF!</v>
      </c>
      <c r="H33" s="122" t="s">
        <v>279</v>
      </c>
      <c r="I33" s="123">
        <v>42811</v>
      </c>
      <c r="J33" s="123">
        <v>42824</v>
      </c>
      <c r="K33" s="125" t="str">
        <f t="shared" si="0"/>
        <v>SI</v>
      </c>
      <c r="L33" s="124" t="s">
        <v>280</v>
      </c>
      <c r="M33" s="121" t="s">
        <v>281</v>
      </c>
      <c r="N33" s="262"/>
      <c r="O33" s="262"/>
      <c r="P33" s="265"/>
      <c r="Q33" s="293"/>
      <c r="R33" s="229"/>
      <c r="S33" s="129"/>
      <c r="T33" s="129"/>
      <c r="U33" s="130"/>
      <c r="V33" s="129"/>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2"/>
      <c r="CP33" s="252"/>
      <c r="CQ33" s="252"/>
      <c r="CR33" s="252"/>
      <c r="CS33" s="252"/>
      <c r="CT33" s="252"/>
      <c r="CU33" s="252"/>
      <c r="CV33" s="252"/>
      <c r="CW33" s="252"/>
      <c r="CX33" s="252"/>
      <c r="CY33" s="252"/>
      <c r="CZ33" s="252"/>
      <c r="DA33" s="252"/>
      <c r="DB33" s="252"/>
      <c r="DC33" s="252"/>
      <c r="DD33" s="252"/>
      <c r="DE33" s="252"/>
      <c r="DF33" s="252"/>
      <c r="DG33" s="252"/>
      <c r="DH33" s="252"/>
      <c r="DI33" s="252"/>
      <c r="DJ33" s="252"/>
      <c r="DK33" s="252"/>
      <c r="DL33" s="252"/>
      <c r="DM33" s="252"/>
      <c r="DN33" s="252"/>
      <c r="DO33" s="252"/>
      <c r="DP33" s="252"/>
      <c r="DQ33" s="252"/>
      <c r="DR33" s="252"/>
      <c r="DS33" s="252"/>
      <c r="DT33" s="252"/>
      <c r="DU33" s="252"/>
      <c r="DV33" s="252"/>
      <c r="DW33" s="252"/>
      <c r="DX33" s="252"/>
      <c r="DY33" s="252"/>
      <c r="DZ33" s="252"/>
      <c r="EA33" s="252"/>
      <c r="EB33" s="252"/>
      <c r="EC33" s="252"/>
      <c r="ED33" s="252"/>
      <c r="EE33" s="252"/>
      <c r="EF33" s="252"/>
      <c r="EG33" s="252"/>
      <c r="EH33" s="252"/>
      <c r="EI33" s="252"/>
      <c r="EJ33" s="252"/>
      <c r="EK33" s="252"/>
      <c r="EL33" s="252"/>
      <c r="EM33" s="252"/>
      <c r="EN33" s="252"/>
      <c r="EO33" s="252"/>
      <c r="EP33" s="252"/>
      <c r="EQ33" s="252"/>
      <c r="ER33" s="252"/>
      <c r="ES33" s="252"/>
      <c r="ET33" s="252"/>
      <c r="EU33" s="252"/>
      <c r="EV33" s="252"/>
      <c r="EW33" s="252"/>
      <c r="EX33" s="252"/>
      <c r="EY33" s="252"/>
      <c r="EZ33" s="252"/>
      <c r="FA33" s="252"/>
      <c r="FB33" s="252"/>
      <c r="FC33" s="252"/>
      <c r="FD33" s="252"/>
      <c r="FE33" s="252"/>
      <c r="FF33" s="252"/>
      <c r="FG33" s="252"/>
      <c r="FH33" s="252"/>
      <c r="FI33" s="252"/>
      <c r="FJ33" s="252"/>
    </row>
    <row r="34" spans="1:166" s="35" customFormat="1" ht="90" customHeight="1" thickBot="1" thickTop="1">
      <c r="A34" s="82" t="str">
        <f>+'MAPA DE RIESGOS'!A27</f>
        <v>CI04115-P</v>
      </c>
      <c r="B34" s="164">
        <v>42311</v>
      </c>
      <c r="C34" s="64">
        <v>42334</v>
      </c>
      <c r="D34" s="81" t="str">
        <f>'MAPA DE RIESGOS'!B27</f>
        <v>GESTION DOCUMENTAL</v>
      </c>
      <c r="E34" s="81" t="str">
        <f>'MAPA DE RIESGOS'!C27</f>
        <v>POSIBLE DEMORA EN LA CREACIÓN DE LOS EXPEDIENTES VIRTUALES </v>
      </c>
      <c r="F34" s="81">
        <f>'MAPA DE RIESGOS'!D27</f>
        <v>3</v>
      </c>
      <c r="G34" s="81">
        <f>'MAPA DE RIESGOS'!E27</f>
        <v>3</v>
      </c>
      <c r="H34" s="172" t="s">
        <v>259</v>
      </c>
      <c r="I34" s="62" t="s">
        <v>260</v>
      </c>
      <c r="J34" s="62">
        <v>42551</v>
      </c>
      <c r="K34" s="62" t="str">
        <f>IF(P34=100%,("T"),(IF(P34=0%,("SI"),("P"))))</f>
        <v>P</v>
      </c>
      <c r="L34" s="63" t="s">
        <v>153</v>
      </c>
      <c r="M34" s="61" t="s">
        <v>152</v>
      </c>
      <c r="N34" s="402">
        <v>1</v>
      </c>
      <c r="O34" s="400">
        <v>1</v>
      </c>
      <c r="P34" s="399">
        <v>0.2</v>
      </c>
      <c r="Q34" s="403" t="s">
        <v>499</v>
      </c>
      <c r="R34" s="280" t="s">
        <v>531</v>
      </c>
      <c r="S34" s="81" t="s">
        <v>532</v>
      </c>
      <c r="T34" s="81" t="s">
        <v>528</v>
      </c>
      <c r="U34" s="349">
        <v>43200</v>
      </c>
      <c r="V34" s="81" t="s">
        <v>529</v>
      </c>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row>
    <row r="35" spans="1:22" s="75" customFormat="1" ht="93" customHeight="1" thickBot="1" thickTop="1">
      <c r="A35" s="82" t="str">
        <f>+'MAPA DE RIESGOS'!A28</f>
        <v>CI00817-P</v>
      </c>
      <c r="B35" s="164">
        <v>42817</v>
      </c>
      <c r="C35" s="64">
        <v>42849</v>
      </c>
      <c r="D35" s="81" t="str">
        <f>'MAPA DE RIESGOS'!B28</f>
        <v>GESTION DOCUMENTAL</v>
      </c>
      <c r="E35" s="81" t="str">
        <f>'MAPA DE RIESGOS'!C28</f>
        <v>DETERIORO DE LOS DOCUMENTOS DE ARCHIVO, PAPEL,FOTOGRAFIAS,MAGNETICO.  </v>
      </c>
      <c r="F35" s="81">
        <f>'MAPA DE RIESGOS'!D28</f>
        <v>4</v>
      </c>
      <c r="G35" s="81">
        <f>'MAPA DE RIESGOS'!E28</f>
        <v>3</v>
      </c>
      <c r="H35" s="172" t="s">
        <v>350</v>
      </c>
      <c r="I35" s="62">
        <v>42851</v>
      </c>
      <c r="J35" s="62">
        <v>42947</v>
      </c>
      <c r="K35" s="62" t="str">
        <f aca="true" t="shared" si="1" ref="K35:K40">IF(P35=100%,("T"),(IF(P35=0%,("SI"),("P"))))</f>
        <v>P</v>
      </c>
      <c r="L35" s="81" t="s">
        <v>278</v>
      </c>
      <c r="M35" s="80" t="s">
        <v>351</v>
      </c>
      <c r="N35" s="401">
        <v>1</v>
      </c>
      <c r="O35" s="400">
        <v>1</v>
      </c>
      <c r="P35" s="399">
        <v>0.2</v>
      </c>
      <c r="Q35" s="403" t="s">
        <v>500</v>
      </c>
      <c r="R35" s="280" t="s">
        <v>533</v>
      </c>
      <c r="S35" s="81" t="s">
        <v>532</v>
      </c>
      <c r="T35" s="81" t="s">
        <v>528</v>
      </c>
      <c r="U35" s="349">
        <v>43200</v>
      </c>
      <c r="V35" s="81" t="s">
        <v>529</v>
      </c>
    </row>
    <row r="36" spans="1:166" s="117" customFormat="1" ht="72" customHeight="1" thickBot="1" thickTop="1">
      <c r="A36" s="181" t="str">
        <f>+'MAPA DE RIESGOS'!A29</f>
        <v>CA01317-P</v>
      </c>
      <c r="B36" s="137">
        <v>42796</v>
      </c>
      <c r="C36" s="138">
        <v>42809</v>
      </c>
      <c r="D36" s="163" t="str">
        <f>'MAPA DE RIESGOS'!B29</f>
        <v>ATENCIÓN AL CIUDADANO</v>
      </c>
      <c r="E36" s="163" t="str">
        <f>'MAPA DE RIESGOS'!C29</f>
        <v>INCREMENTO EN EL NÚMERO DE PQRSD A NIVEL NACIONAL </v>
      </c>
      <c r="F36" s="163">
        <f>'MAPA DE RIESGOS'!D29</f>
        <v>4</v>
      </c>
      <c r="G36" s="163">
        <f>'MAPA DE RIESGOS'!E29</f>
        <v>3</v>
      </c>
      <c r="H36" s="141" t="s">
        <v>274</v>
      </c>
      <c r="I36" s="140">
        <v>42810</v>
      </c>
      <c r="J36" s="140">
        <v>42855</v>
      </c>
      <c r="K36" s="140" t="str">
        <f t="shared" si="1"/>
        <v>P</v>
      </c>
      <c r="L36" s="141" t="s">
        <v>275</v>
      </c>
      <c r="M36" s="141" t="s">
        <v>276</v>
      </c>
      <c r="N36" s="394">
        <v>8</v>
      </c>
      <c r="O36" s="392">
        <v>1</v>
      </c>
      <c r="P36" s="393">
        <v>0.8</v>
      </c>
      <c r="Q36" s="381" t="s">
        <v>497</v>
      </c>
      <c r="R36" s="281" t="s">
        <v>526</v>
      </c>
      <c r="S36" s="266" t="s">
        <v>527</v>
      </c>
      <c r="T36" s="266" t="s">
        <v>528</v>
      </c>
      <c r="U36" s="351">
        <v>43200</v>
      </c>
      <c r="V36" s="266" t="s">
        <v>529</v>
      </c>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row>
    <row r="37" spans="1:166" s="117" customFormat="1" ht="84" customHeight="1" thickBot="1" thickTop="1">
      <c r="A37" s="296" t="str">
        <f>'MAPA DE RIESGOS'!A30</f>
        <v>CA01917-P</v>
      </c>
      <c r="B37" s="297">
        <v>43047</v>
      </c>
      <c r="C37" s="298">
        <v>43062</v>
      </c>
      <c r="D37" s="299" t="str">
        <f>'MAPA DE RIESGOS'!B30</f>
        <v>ATENCIÓN AL CIUDADANO</v>
      </c>
      <c r="E37" s="299" t="str">
        <f>'MAPA DE RIESGOS'!C30</f>
        <v>QUE NO SE PUEDA MEDIR EL NIVEL DE SATISFACCIÓN DEL USUSARIO Y/O CIUDADANO CON EL SERVICIO QUE SE ESTÁ PRESTANDO EN LA ENTIDAD.</v>
      </c>
      <c r="F37" s="299">
        <f>'MAPA DE RIESGOS'!D30</f>
        <v>3</v>
      </c>
      <c r="G37" s="299">
        <f>'MAPA DE RIESGOS'!E30</f>
        <v>3</v>
      </c>
      <c r="H37" s="290" t="s">
        <v>420</v>
      </c>
      <c r="I37" s="300">
        <v>43062</v>
      </c>
      <c r="J37" s="300">
        <v>43099</v>
      </c>
      <c r="K37" s="140" t="s">
        <v>421</v>
      </c>
      <c r="L37" s="290" t="s">
        <v>422</v>
      </c>
      <c r="M37" s="290" t="s">
        <v>423</v>
      </c>
      <c r="N37" s="392">
        <v>5</v>
      </c>
      <c r="O37" s="392">
        <v>1</v>
      </c>
      <c r="P37" s="393">
        <v>0.5</v>
      </c>
      <c r="Q37" s="381" t="s">
        <v>498</v>
      </c>
      <c r="R37" s="230" t="s">
        <v>530</v>
      </c>
      <c r="S37" s="290" t="s">
        <v>527</v>
      </c>
      <c r="T37" s="290" t="s">
        <v>528</v>
      </c>
      <c r="U37" s="351">
        <v>43200</v>
      </c>
      <c r="V37" s="290" t="s">
        <v>529</v>
      </c>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c r="CN37" s="255"/>
      <c r="CO37" s="255"/>
      <c r="CP37" s="255"/>
      <c r="CQ37" s="255"/>
      <c r="CR37" s="255"/>
      <c r="CS37" s="255"/>
      <c r="CT37" s="255"/>
      <c r="CU37" s="255"/>
      <c r="CV37" s="255"/>
      <c r="CW37" s="255"/>
      <c r="CX37" s="255"/>
      <c r="CY37" s="255"/>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255"/>
      <c r="ED37" s="255"/>
      <c r="EE37" s="255"/>
      <c r="EF37" s="255"/>
      <c r="EG37" s="255"/>
      <c r="EH37" s="255"/>
      <c r="EI37" s="255"/>
      <c r="EJ37" s="255"/>
      <c r="EK37" s="255"/>
      <c r="EL37" s="255"/>
      <c r="EM37" s="255"/>
      <c r="EN37" s="255"/>
      <c r="EO37" s="255"/>
      <c r="EP37" s="255"/>
      <c r="EQ37" s="255"/>
      <c r="ER37" s="255"/>
      <c r="ES37" s="255"/>
      <c r="ET37" s="255"/>
      <c r="EU37" s="255"/>
      <c r="EV37" s="255"/>
      <c r="EW37" s="255"/>
      <c r="EX37" s="255"/>
      <c r="EY37" s="255"/>
      <c r="EZ37" s="255"/>
      <c r="FA37" s="255"/>
      <c r="FB37" s="255"/>
      <c r="FC37" s="255"/>
      <c r="FD37" s="255"/>
      <c r="FE37" s="255"/>
      <c r="FF37" s="255"/>
      <c r="FG37" s="255"/>
      <c r="FH37" s="255"/>
      <c r="FI37" s="255"/>
      <c r="FJ37" s="255"/>
    </row>
    <row r="38" spans="1:22" s="75" customFormat="1" ht="72" customHeight="1" thickBot="1" thickTop="1">
      <c r="A38" s="245" t="str">
        <f>+'MAPA DE RIESGOS'!A31</f>
        <v>CI00916-P</v>
      </c>
      <c r="B38" s="246">
        <v>42668</v>
      </c>
      <c r="C38" s="38">
        <v>42698</v>
      </c>
      <c r="D38" s="39" t="str">
        <f>'MAPA DE RIESGOS'!B31</f>
        <v>GESTIÓN DE SERVICIOS DE SALUD  (TUMACO)  </v>
      </c>
      <c r="E38" s="173" t="str">
        <f>'MAPA DE RIESGOS'!C31</f>
        <v>Incumplimiento del procedimiento Elaboración de carnets de Salud </v>
      </c>
      <c r="F38" s="39">
        <f>'MAPA DE RIESGOS'!D31</f>
        <v>3</v>
      </c>
      <c r="G38" s="39">
        <f>'MAPA DE RIESGOS'!E31</f>
        <v>3</v>
      </c>
      <c r="H38" s="173" t="s">
        <v>312</v>
      </c>
      <c r="I38" s="69" t="s">
        <v>313</v>
      </c>
      <c r="J38" s="69">
        <v>42916</v>
      </c>
      <c r="K38" s="40" t="str">
        <f t="shared" si="1"/>
        <v>P</v>
      </c>
      <c r="L38" s="67" t="s">
        <v>268</v>
      </c>
      <c r="M38" s="68" t="s">
        <v>311</v>
      </c>
      <c r="N38" s="360">
        <v>0.5</v>
      </c>
      <c r="O38" s="361">
        <v>1</v>
      </c>
      <c r="P38" s="359">
        <v>0.5</v>
      </c>
      <c r="Q38" s="358" t="s">
        <v>485</v>
      </c>
      <c r="R38" s="231" t="s">
        <v>541</v>
      </c>
      <c r="S38" s="346" t="s">
        <v>527</v>
      </c>
      <c r="T38" s="346" t="s">
        <v>528</v>
      </c>
      <c r="U38" s="346">
        <v>43200</v>
      </c>
      <c r="V38" s="346" t="s">
        <v>529</v>
      </c>
    </row>
    <row r="39" spans="1:166" s="28" customFormat="1" ht="36.75" customHeight="1" hidden="1" thickBot="1" thickTop="1">
      <c r="A39" s="522" t="str">
        <f>+'MAPA DE RIESGOS'!A32</f>
        <v>CA01117-P</v>
      </c>
      <c r="B39" s="524">
        <v>42790</v>
      </c>
      <c r="C39" s="526">
        <v>42821</v>
      </c>
      <c r="D39" s="490" t="str">
        <f>'MAPA DE RIESGOS'!B32</f>
        <v>GESTIÓN DE SERVICIOS DE SALUD</v>
      </c>
      <c r="E39" s="528" t="str">
        <f>'MAPA DE RIESGOS'!C32</f>
        <v>QUE NO SE CUENTE CON LOS LINEAMIENTOS DEL HACER DEL PROCESO  </v>
      </c>
      <c r="F39" s="490">
        <f>'MAPA DE RIESGOS'!D32</f>
        <v>3</v>
      </c>
      <c r="G39" s="490">
        <f>'MAPA DE RIESGOS'!E32</f>
        <v>3</v>
      </c>
      <c r="H39" s="243" t="s">
        <v>302</v>
      </c>
      <c r="I39" s="237">
        <v>42821</v>
      </c>
      <c r="J39" s="237">
        <v>42824</v>
      </c>
      <c r="K39" s="40" t="str">
        <f t="shared" si="1"/>
        <v>SI</v>
      </c>
      <c r="L39" s="244" t="s">
        <v>268</v>
      </c>
      <c r="M39" s="244" t="s">
        <v>301</v>
      </c>
      <c r="N39" s="362"/>
      <c r="O39" s="363"/>
      <c r="P39" s="364"/>
      <c r="Q39" s="365"/>
      <c r="R39" s="240"/>
      <c r="S39" s="381" t="s">
        <v>527</v>
      </c>
      <c r="T39" s="381" t="s">
        <v>528</v>
      </c>
      <c r="U39" s="241"/>
      <c r="V39" s="346" t="s">
        <v>529</v>
      </c>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row>
    <row r="40" spans="1:22" s="75" customFormat="1" ht="64.5" customHeight="1" thickBot="1" thickTop="1">
      <c r="A40" s="523"/>
      <c r="B40" s="525"/>
      <c r="C40" s="527"/>
      <c r="D40" s="491"/>
      <c r="E40" s="529"/>
      <c r="F40" s="491"/>
      <c r="G40" s="491"/>
      <c r="H40" s="173" t="s">
        <v>300</v>
      </c>
      <c r="I40" s="184">
        <v>42821</v>
      </c>
      <c r="J40" s="184">
        <v>42916</v>
      </c>
      <c r="K40" s="40" t="str">
        <f t="shared" si="1"/>
        <v>P</v>
      </c>
      <c r="L40" s="67" t="s">
        <v>268</v>
      </c>
      <c r="M40" s="67" t="s">
        <v>303</v>
      </c>
      <c r="N40" s="360">
        <v>0.2</v>
      </c>
      <c r="O40" s="361">
        <v>1</v>
      </c>
      <c r="P40" s="359">
        <v>0.2</v>
      </c>
      <c r="Q40" s="358" t="s">
        <v>486</v>
      </c>
      <c r="R40" s="358" t="s">
        <v>542</v>
      </c>
      <c r="S40" s="346" t="s">
        <v>527</v>
      </c>
      <c r="T40" s="346" t="s">
        <v>528</v>
      </c>
      <c r="U40" s="346">
        <v>43200</v>
      </c>
      <c r="V40" s="346" t="s">
        <v>529</v>
      </c>
    </row>
    <row r="41" spans="1:22" s="255" customFormat="1" ht="84" customHeight="1" thickBot="1" thickTop="1">
      <c r="A41" s="173" t="str">
        <f>'MAPA DE RIESGOS'!A33</f>
        <v>CI01717-P</v>
      </c>
      <c r="B41" s="271">
        <v>42895</v>
      </c>
      <c r="C41" s="271">
        <v>42935</v>
      </c>
      <c r="D41" s="173" t="str">
        <f>'MAPA DE RIESGOS'!B33</f>
        <v>SERVICIOS DE SALUD (SUBDIRECCION DE PRESTACIONES SOCIALES)</v>
      </c>
      <c r="E41" s="173" t="str">
        <f>'MAPA DE RIESGOS'!C33</f>
        <v>QUE NO  SE DE CUMPLIMIENTO A LAS ACTIVIDADES DE TRAMITES (DESACATO Y SANCIÓN)  POR PARTE DE LOS ABOGADOS SUSTANCIADORES </v>
      </c>
      <c r="F41" s="173">
        <f>'MAPA DE RIESGOS'!D33</f>
        <v>4</v>
      </c>
      <c r="G41" s="173">
        <f>'MAPA DE RIESGOS'!E33</f>
        <v>4</v>
      </c>
      <c r="H41" s="173" t="s">
        <v>394</v>
      </c>
      <c r="I41" s="271">
        <v>42946</v>
      </c>
      <c r="J41" s="272">
        <v>43038</v>
      </c>
      <c r="K41" s="40"/>
      <c r="L41" s="67" t="s">
        <v>406</v>
      </c>
      <c r="M41" s="67" t="s">
        <v>395</v>
      </c>
      <c r="N41" s="360">
        <v>0.7</v>
      </c>
      <c r="O41" s="361">
        <v>1</v>
      </c>
      <c r="P41" s="359">
        <v>0.7</v>
      </c>
      <c r="Q41" s="358" t="s">
        <v>487</v>
      </c>
      <c r="R41" s="232" t="s">
        <v>543</v>
      </c>
      <c r="S41" s="346" t="s">
        <v>527</v>
      </c>
      <c r="T41" s="346" t="s">
        <v>528</v>
      </c>
      <c r="U41" s="346">
        <v>43200</v>
      </c>
      <c r="V41" s="346" t="s">
        <v>529</v>
      </c>
    </row>
    <row r="42" spans="1:22" s="255" customFormat="1" ht="79.5" customHeight="1" thickBot="1" thickTop="1">
      <c r="A42" s="173" t="str">
        <f>'MAPA DE RIESGOS'!A34</f>
        <v>CI01817-P</v>
      </c>
      <c r="B42" s="271">
        <v>42895</v>
      </c>
      <c r="C42" s="271">
        <v>42935</v>
      </c>
      <c r="D42" s="173" t="str">
        <f>'MAPA DE RIESGOS'!B34</f>
        <v>SERVICIOS DE SALUD (SUBDIRECCION DE PRESTACIONES SOCIALES)</v>
      </c>
      <c r="E42" s="173" t="str">
        <f>'MAPA DE RIESGOS'!C34</f>
        <v>QUE LA INFORMACIÓN DIRIGIDA AL SUBDIRECTOR NO SEA ALLEGADA </v>
      </c>
      <c r="F42" s="173">
        <f>'MAPA DE RIESGOS'!D34</f>
        <v>3</v>
      </c>
      <c r="G42" s="173">
        <f>'MAPA DE RIESGOS'!E34</f>
        <v>3</v>
      </c>
      <c r="H42" s="173" t="s">
        <v>407</v>
      </c>
      <c r="I42" s="271">
        <v>42946</v>
      </c>
      <c r="J42" s="272">
        <v>43038</v>
      </c>
      <c r="K42" s="40"/>
      <c r="L42" s="67" t="s">
        <v>406</v>
      </c>
      <c r="M42" s="67" t="s">
        <v>146</v>
      </c>
      <c r="N42" s="360">
        <v>1</v>
      </c>
      <c r="O42" s="361">
        <v>1</v>
      </c>
      <c r="P42" s="359">
        <v>1</v>
      </c>
      <c r="Q42" s="358" t="s">
        <v>488</v>
      </c>
      <c r="R42" s="232" t="s">
        <v>544</v>
      </c>
      <c r="S42" s="39" t="s">
        <v>545</v>
      </c>
      <c r="T42" s="435" t="s">
        <v>546</v>
      </c>
      <c r="U42" s="346">
        <v>43200</v>
      </c>
      <c r="V42" s="346" t="s">
        <v>529</v>
      </c>
    </row>
    <row r="43" spans="1:166" s="148" customFormat="1" ht="98.25" customHeight="1" thickBot="1" thickTop="1">
      <c r="A43" s="66" t="str">
        <f>+'MAPA DE RIESGOS'!A35</f>
        <v>CA05413-P</v>
      </c>
      <c r="B43" s="149">
        <v>41599</v>
      </c>
      <c r="C43" s="348">
        <v>42048</v>
      </c>
      <c r="D43" s="249" t="str">
        <f>'MAPA DE RIESGOS'!B35</f>
        <v>GESTION DE RECURSOS FINANCIEROS</v>
      </c>
      <c r="E43" s="249" t="str">
        <f>'MAPA DE RIESGOS'!C35</f>
        <v>QUE LA DOCUMENTACION DEL PROCESO NO SE RECUPERE CON OPORTUNIDAD</v>
      </c>
      <c r="F43" s="249">
        <f>'MAPA DE RIESGOS'!D35</f>
        <v>3</v>
      </c>
      <c r="G43" s="84">
        <f>'MAPA DE RIESGOS'!E35</f>
        <v>2</v>
      </c>
      <c r="H43" s="76" t="s">
        <v>193</v>
      </c>
      <c r="I43" s="57">
        <v>42048</v>
      </c>
      <c r="J43" s="57">
        <v>42277</v>
      </c>
      <c r="K43" s="57" t="str">
        <f>IF(P43=100%,("T"),(IF(P43=0%,("SI"),("P"))))</f>
        <v>P</v>
      </c>
      <c r="L43" s="76" t="s">
        <v>135</v>
      </c>
      <c r="M43" s="56" t="s">
        <v>136</v>
      </c>
      <c r="N43" s="397">
        <v>0.9</v>
      </c>
      <c r="O43" s="395">
        <v>1</v>
      </c>
      <c r="P43" s="396">
        <v>0.9</v>
      </c>
      <c r="Q43" s="398" t="s">
        <v>493</v>
      </c>
      <c r="R43" s="233" t="s">
        <v>561</v>
      </c>
      <c r="S43" s="256" t="s">
        <v>532</v>
      </c>
      <c r="T43" s="256" t="s">
        <v>528</v>
      </c>
      <c r="U43" s="348">
        <v>43201</v>
      </c>
      <c r="V43" s="256" t="s">
        <v>529</v>
      </c>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c r="EI43" s="253"/>
      <c r="EJ43" s="253"/>
      <c r="EK43" s="253"/>
      <c r="EL43" s="253"/>
      <c r="EM43" s="253"/>
      <c r="EN43" s="253"/>
      <c r="EO43" s="253"/>
      <c r="EP43" s="253"/>
      <c r="EQ43" s="253"/>
      <c r="ER43" s="253"/>
      <c r="ES43" s="253"/>
      <c r="ET43" s="253"/>
      <c r="EU43" s="253"/>
      <c r="EV43" s="253"/>
      <c r="EW43" s="253"/>
      <c r="EX43" s="253"/>
      <c r="EY43" s="253"/>
      <c r="EZ43" s="253"/>
      <c r="FA43" s="253"/>
      <c r="FB43" s="253"/>
      <c r="FC43" s="253"/>
      <c r="FD43" s="253"/>
      <c r="FE43" s="253"/>
      <c r="FF43" s="253"/>
      <c r="FG43" s="253"/>
      <c r="FH43" s="253"/>
      <c r="FI43" s="253"/>
      <c r="FJ43" s="253"/>
    </row>
    <row r="44" spans="1:166" s="110" customFormat="1" ht="91.5" customHeight="1" thickBot="1" thickTop="1">
      <c r="A44" s="374" t="str">
        <f>+'MAPA DE RIESGOS'!A36</f>
        <v>CA02215-P</v>
      </c>
      <c r="B44" s="372">
        <v>42874</v>
      </c>
      <c r="C44" s="373">
        <v>42909</v>
      </c>
      <c r="D44" s="370" t="str">
        <f>'MAPA DE RIESGOS'!B36</f>
        <v>GESTION DE RECURSOS FINANCIEROS</v>
      </c>
      <c r="E44" s="370" t="str">
        <f>'MAPA DE RIESGOS'!C36</f>
        <v>POSIBLE MEDICIÓN INADECUADA DEL INDICADOR ESTRATÉGICO DEL PROCESO GESTIÓN FINANCIERA</v>
      </c>
      <c r="F44" s="375">
        <f>'MAPA DE RIESGOS'!D36</f>
        <v>3</v>
      </c>
      <c r="G44" s="375">
        <f>'MAPA DE RIESGOS'!E36</f>
        <v>2</v>
      </c>
      <c r="H44" s="76" t="s">
        <v>314</v>
      </c>
      <c r="I44" s="57">
        <v>42823</v>
      </c>
      <c r="J44" s="57">
        <v>42916</v>
      </c>
      <c r="K44" s="258" t="str">
        <f>IF(P44=100%,("T"),(IF(P44=0%,("SI"),("P"))))</f>
        <v>P</v>
      </c>
      <c r="L44" s="76" t="s">
        <v>147</v>
      </c>
      <c r="M44" s="56" t="s">
        <v>173</v>
      </c>
      <c r="N44" s="397">
        <v>0.2</v>
      </c>
      <c r="O44" s="395">
        <v>1</v>
      </c>
      <c r="P44" s="396">
        <v>0.2</v>
      </c>
      <c r="Q44" s="398" t="s">
        <v>494</v>
      </c>
      <c r="R44" s="233" t="s">
        <v>562</v>
      </c>
      <c r="S44" s="256" t="s">
        <v>527</v>
      </c>
      <c r="T44" s="256" t="s">
        <v>528</v>
      </c>
      <c r="U44" s="348">
        <v>43201</v>
      </c>
      <c r="V44" s="256" t="s">
        <v>529</v>
      </c>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row>
    <row r="45" spans="1:166" s="110" customFormat="1" ht="76.5" customHeight="1" thickBot="1" thickTop="1">
      <c r="A45" s="247" t="str">
        <f>+'MAPA DE RIESGOS'!A37</f>
        <v>CI01117-P</v>
      </c>
      <c r="B45" s="247">
        <v>42874</v>
      </c>
      <c r="C45" s="248">
        <v>42909</v>
      </c>
      <c r="D45" s="248" t="str">
        <f>'MAPA DE RIESGOS'!B37</f>
        <v>GESTION DE RECURSOS FINANCIEROS (CONTABILIDAD) </v>
      </c>
      <c r="E45" s="248" t="str">
        <f>'MAPA DE RIESGOS'!C37</f>
        <v>QUE NO SE CUENTE CON EL DOCUMENTO FUENTE DE LA ENTIDAD BANCARIA QUE DA EVIDENCIA DE LA CONCILIACIÓN (EXTRACTO BANCARIO)  </v>
      </c>
      <c r="F45" s="249">
        <f>'MAPA DE RIESGOS'!D37</f>
        <v>3</v>
      </c>
      <c r="G45" s="249">
        <f>'MAPA DE RIESGOS'!E37</f>
        <v>2</v>
      </c>
      <c r="H45" s="193" t="s">
        <v>365</v>
      </c>
      <c r="I45" s="57">
        <v>42917</v>
      </c>
      <c r="J45" s="57">
        <v>42978</v>
      </c>
      <c r="K45" s="258" t="str">
        <f>IF(P45=100%,("T"),(IF(P45=0%,("SI"),("P"))))</f>
        <v>SI</v>
      </c>
      <c r="L45" s="193" t="s">
        <v>366</v>
      </c>
      <c r="M45" s="56" t="s">
        <v>367</v>
      </c>
      <c r="N45" s="395">
        <v>0</v>
      </c>
      <c r="O45" s="395">
        <v>0</v>
      </c>
      <c r="P45" s="396">
        <v>0</v>
      </c>
      <c r="Q45" s="398" t="s">
        <v>495</v>
      </c>
      <c r="R45" s="282" t="s">
        <v>563</v>
      </c>
      <c r="S45" s="370" t="s">
        <v>527</v>
      </c>
      <c r="T45" s="370" t="s">
        <v>528</v>
      </c>
      <c r="U45" s="348">
        <v>43201</v>
      </c>
      <c r="V45" s="256" t="s">
        <v>529</v>
      </c>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row>
    <row r="46" spans="1:166" s="110" customFormat="1" ht="87" customHeight="1" thickBot="1" thickTop="1">
      <c r="A46" s="247" t="str">
        <f>+'MAPA DE RIESGOS'!A38</f>
        <v>CI01217-P</v>
      </c>
      <c r="B46" s="250">
        <v>42874</v>
      </c>
      <c r="C46" s="251">
        <v>42909</v>
      </c>
      <c r="D46" s="248" t="str">
        <f>'MAPA DE RIESGOS'!B38</f>
        <v>GESTION DE RECURSOS FINANCIEROS (CONTABILIDAD) </v>
      </c>
      <c r="E46" s="248" t="str">
        <f>'MAPA DE RIESGOS'!C38</f>
        <v>INCUMPLIMIENTO DEL INSTRUCTIVO ESTABLECIDO PARA EL MANEJO DEL ARCHIVO DE GESTIÓN  </v>
      </c>
      <c r="F46" s="249">
        <f>'MAPA DE RIESGOS'!D38</f>
        <v>3</v>
      </c>
      <c r="G46" s="249">
        <f>'MAPA DE RIESGOS'!E38</f>
        <v>2</v>
      </c>
      <c r="H46" s="193" t="s">
        <v>372</v>
      </c>
      <c r="I46" s="57">
        <v>42917</v>
      </c>
      <c r="J46" s="57">
        <v>42947</v>
      </c>
      <c r="K46" s="258" t="str">
        <f>IF(P46=100%,("T"),(IF(P46=0%,("SI"),("P"))))</f>
        <v>T</v>
      </c>
      <c r="L46" s="193" t="s">
        <v>373</v>
      </c>
      <c r="M46" s="56" t="s">
        <v>93</v>
      </c>
      <c r="N46" s="397">
        <v>1</v>
      </c>
      <c r="O46" s="395">
        <v>1</v>
      </c>
      <c r="P46" s="396">
        <v>1</v>
      </c>
      <c r="Q46" s="398" t="s">
        <v>496</v>
      </c>
      <c r="R46" s="233" t="s">
        <v>564</v>
      </c>
      <c r="S46" s="436" t="s">
        <v>565</v>
      </c>
      <c r="T46" s="256" t="s">
        <v>421</v>
      </c>
      <c r="U46" s="348">
        <v>43201</v>
      </c>
      <c r="V46" s="256" t="s">
        <v>529</v>
      </c>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row>
    <row r="47" spans="1:166" s="78" customFormat="1" ht="71.25" customHeight="1" thickBot="1" thickTop="1">
      <c r="A47" s="65" t="str">
        <f>+'MAPA DE RIESGOS'!A39</f>
        <v>CA00115-P</v>
      </c>
      <c r="B47" s="83">
        <v>42046</v>
      </c>
      <c r="C47" s="83">
        <v>42067</v>
      </c>
      <c r="D47" s="71" t="str">
        <f>'MAPA DE RIESGOS'!B39</f>
        <v>GESTION DE SERVICIOS ADMINISTRATIVOS</v>
      </c>
      <c r="E47" s="71" t="str">
        <f>'MAPA DE RIESGOS'!C39</f>
        <v>QUE NO SE TOMEN LAS ACCIONES DE MEJORA EN EL CUMPLIMIENTO DEL OBJETIVO DEL PROCESO </v>
      </c>
      <c r="F47" s="71">
        <f>'MAPA DE RIESGOS'!D39</f>
        <v>3</v>
      </c>
      <c r="G47" s="71">
        <f>'MAPA DE RIESGOS'!E39</f>
        <v>3</v>
      </c>
      <c r="H47" s="81" t="s">
        <v>149</v>
      </c>
      <c r="I47" s="62">
        <v>42067</v>
      </c>
      <c r="J47" s="62">
        <v>42139</v>
      </c>
      <c r="K47" s="62" t="str">
        <f aca="true" t="shared" si="2" ref="K47:K54">IF(P47=100%,("T"),(IF(P47=0%,("SI"),("P"))))</f>
        <v>SI</v>
      </c>
      <c r="L47" s="81" t="s">
        <v>129</v>
      </c>
      <c r="M47" s="153" t="s">
        <v>173</v>
      </c>
      <c r="N47" s="405">
        <v>0</v>
      </c>
      <c r="O47" s="405">
        <v>1</v>
      </c>
      <c r="P47" s="404">
        <v>0</v>
      </c>
      <c r="Q47" s="405" t="s">
        <v>501</v>
      </c>
      <c r="R47" s="234" t="s">
        <v>540</v>
      </c>
      <c r="S47" s="83" t="s">
        <v>532</v>
      </c>
      <c r="T47" s="83" t="s">
        <v>528</v>
      </c>
      <c r="U47" s="349">
        <v>43200</v>
      </c>
      <c r="V47" s="81" t="s">
        <v>529</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row>
    <row r="48" spans="1:166" s="78" customFormat="1" ht="68.25" customHeight="1" thickBot="1" thickTop="1">
      <c r="A48" s="65" t="str">
        <f>+'MAPA DE RIESGOS'!A40</f>
        <v>CI04015-P</v>
      </c>
      <c r="B48" s="70">
        <v>42304</v>
      </c>
      <c r="C48" s="70">
        <v>42331</v>
      </c>
      <c r="D48" s="71" t="str">
        <f>'MAPA DE RIESGOS'!B40</f>
        <v>GESTION DE SERVICIOS ADMINISTRATIVOS (CALI)</v>
      </c>
      <c r="E48" s="71" t="str">
        <f>'MAPA DE RIESGOS'!C40</f>
        <v>Demora en los tramites y peticiones de los clientes externos</v>
      </c>
      <c r="F48" s="71">
        <f>'MAPA DE RIESGOS'!D40</f>
        <v>3</v>
      </c>
      <c r="G48" s="71">
        <f>'MAPA DE RIESGOS'!E40</f>
        <v>3</v>
      </c>
      <c r="H48" s="174" t="s">
        <v>218</v>
      </c>
      <c r="I48" s="62">
        <v>42331</v>
      </c>
      <c r="J48" s="62">
        <v>42460</v>
      </c>
      <c r="K48" s="62" t="str">
        <f t="shared" si="2"/>
        <v>SI</v>
      </c>
      <c r="L48" s="81" t="s">
        <v>129</v>
      </c>
      <c r="M48" s="153" t="s">
        <v>223</v>
      </c>
      <c r="N48" s="405">
        <v>0</v>
      </c>
      <c r="O48" s="405">
        <v>1</v>
      </c>
      <c r="P48" s="404">
        <v>0</v>
      </c>
      <c r="Q48" s="405" t="s">
        <v>502</v>
      </c>
      <c r="R48" s="234" t="s">
        <v>540</v>
      </c>
      <c r="S48" s="349" t="s">
        <v>532</v>
      </c>
      <c r="T48" s="83" t="s">
        <v>528</v>
      </c>
      <c r="U48" s="349">
        <v>43200</v>
      </c>
      <c r="V48" s="81" t="s">
        <v>529</v>
      </c>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row>
    <row r="49" spans="1:166" s="78" customFormat="1" ht="63" customHeight="1" thickBot="1" thickTop="1">
      <c r="A49" s="65" t="str">
        <f>+'MAPA DE RIESGOS'!A41</f>
        <v>CI03915-P</v>
      </c>
      <c r="B49" s="70">
        <v>42304</v>
      </c>
      <c r="C49" s="70">
        <v>42331</v>
      </c>
      <c r="D49" s="71" t="str">
        <f>'MAPA DE RIESGOS'!B41</f>
        <v>GESTION DE SERVICIOS ADMINISTRATIVOS (BUENAVENTURA) </v>
      </c>
      <c r="E49" s="71" t="str">
        <f>'MAPA DE RIESGOS'!C41</f>
        <v>PERDIDA DE INFORMACION, MANO DE OBRA, DAÑOS EN LOS EQUIPOS ELECTRICOS EN LA OFICINA DE BUENAVENTURA</v>
      </c>
      <c r="F49" s="71">
        <f>'MAPA DE RIESGOS'!D41</f>
        <v>3</v>
      </c>
      <c r="G49" s="71">
        <f>'MAPA DE RIESGOS'!E41</f>
        <v>2</v>
      </c>
      <c r="H49" s="81" t="s">
        <v>222</v>
      </c>
      <c r="I49" s="62">
        <v>42331</v>
      </c>
      <c r="J49" s="62">
        <v>42460</v>
      </c>
      <c r="K49" s="62" t="str">
        <f t="shared" si="2"/>
        <v>SI</v>
      </c>
      <c r="L49" s="81" t="s">
        <v>129</v>
      </c>
      <c r="M49" s="153" t="s">
        <v>223</v>
      </c>
      <c r="N49" s="405">
        <v>0</v>
      </c>
      <c r="O49" s="405">
        <v>1</v>
      </c>
      <c r="P49" s="404">
        <v>0</v>
      </c>
      <c r="Q49" s="405" t="s">
        <v>503</v>
      </c>
      <c r="R49" s="234" t="s">
        <v>540</v>
      </c>
      <c r="S49" s="349" t="s">
        <v>532</v>
      </c>
      <c r="T49" s="83" t="s">
        <v>528</v>
      </c>
      <c r="U49" s="349">
        <v>43200</v>
      </c>
      <c r="V49" s="81" t="s">
        <v>529</v>
      </c>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row>
    <row r="50" spans="1:166" s="78" customFormat="1" ht="69" customHeight="1" thickBot="1" thickTop="1">
      <c r="A50" s="65" t="str">
        <f>+'MAPA DE RIESGOS'!A42</f>
        <v>CA1917-P</v>
      </c>
      <c r="B50" s="70">
        <v>43031</v>
      </c>
      <c r="C50" s="70">
        <v>43083</v>
      </c>
      <c r="D50" s="71" t="str">
        <f>'MAPA DE RIESGOS'!B42</f>
        <v>GESTION DE SERVICIOS ADMINISTRATIVOS</v>
      </c>
      <c r="E50" s="71" t="str">
        <f>'MAPA DE RIESGOS'!C42</f>
        <v>PERDIDA DE LOS BIENES DE LA ENTIDAD </v>
      </c>
      <c r="F50" s="71">
        <f>'MAPA DE RIESGOS'!D42</f>
        <v>3</v>
      </c>
      <c r="G50" s="71">
        <f>'MAPA DE RIESGOS'!E42</f>
        <v>4</v>
      </c>
      <c r="H50" s="81" t="s">
        <v>473</v>
      </c>
      <c r="I50" s="62">
        <v>43101</v>
      </c>
      <c r="J50" s="62">
        <v>43189</v>
      </c>
      <c r="K50" s="62"/>
      <c r="L50" s="81" t="s">
        <v>129</v>
      </c>
      <c r="M50" s="153" t="s">
        <v>474</v>
      </c>
      <c r="N50" s="405">
        <v>0</v>
      </c>
      <c r="O50" s="405">
        <v>1</v>
      </c>
      <c r="P50" s="404">
        <v>0</v>
      </c>
      <c r="Q50" s="406" t="s">
        <v>504</v>
      </c>
      <c r="R50" s="234" t="s">
        <v>540</v>
      </c>
      <c r="S50" s="349" t="s">
        <v>532</v>
      </c>
      <c r="T50" s="83" t="s">
        <v>528</v>
      </c>
      <c r="U50" s="349">
        <v>43200</v>
      </c>
      <c r="V50" s="81" t="s">
        <v>529</v>
      </c>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c r="CP50" s="255"/>
      <c r="CQ50" s="255"/>
      <c r="CR50" s="255"/>
      <c r="CS50" s="255"/>
      <c r="CT50" s="255"/>
      <c r="CU50" s="255"/>
      <c r="CV50" s="255"/>
      <c r="CW50" s="255"/>
      <c r="CX50" s="255"/>
      <c r="CY50" s="255"/>
      <c r="CZ50" s="255"/>
      <c r="DA50" s="255"/>
      <c r="DB50" s="255"/>
      <c r="DC50" s="255"/>
      <c r="DD50" s="255"/>
      <c r="DE50" s="255"/>
      <c r="DF50" s="255"/>
      <c r="DG50" s="255"/>
      <c r="DH50" s="255"/>
      <c r="DI50" s="255"/>
      <c r="DJ50" s="255"/>
      <c r="DK50" s="255"/>
      <c r="DL50" s="255"/>
      <c r="DM50" s="255"/>
      <c r="DN50" s="255"/>
      <c r="DO50" s="255"/>
      <c r="DP50" s="255"/>
      <c r="DQ50" s="255"/>
      <c r="DR50" s="255"/>
      <c r="DS50" s="255"/>
      <c r="DT50" s="255"/>
      <c r="DU50" s="255"/>
      <c r="DV50" s="255"/>
      <c r="DW50" s="255"/>
      <c r="DX50" s="255"/>
      <c r="DY50" s="255"/>
      <c r="DZ50" s="255"/>
      <c r="EA50" s="255"/>
      <c r="EB50" s="255"/>
      <c r="EC50" s="255"/>
      <c r="ED50" s="255"/>
      <c r="EE50" s="255"/>
      <c r="EF50" s="255"/>
      <c r="EG50" s="255"/>
      <c r="EH50" s="255"/>
      <c r="EI50" s="255"/>
      <c r="EJ50" s="255"/>
      <c r="EK50" s="255"/>
      <c r="EL50" s="255"/>
      <c r="EM50" s="255"/>
      <c r="EN50" s="255"/>
      <c r="EO50" s="255"/>
      <c r="EP50" s="255"/>
      <c r="EQ50" s="255"/>
      <c r="ER50" s="255"/>
      <c r="ES50" s="255"/>
      <c r="ET50" s="255"/>
      <c r="EU50" s="255"/>
      <c r="EV50" s="255"/>
      <c r="EW50" s="255"/>
      <c r="EX50" s="255"/>
      <c r="EY50" s="255"/>
      <c r="EZ50" s="255"/>
      <c r="FA50" s="255"/>
      <c r="FB50" s="255"/>
      <c r="FC50" s="255"/>
      <c r="FD50" s="255"/>
      <c r="FE50" s="255"/>
      <c r="FF50" s="255"/>
      <c r="FG50" s="255"/>
      <c r="FH50" s="255"/>
      <c r="FI50" s="255"/>
      <c r="FJ50" s="255"/>
    </row>
    <row r="51" spans="1:166" s="13" customFormat="1" ht="76.5" customHeight="1" thickBot="1" thickTop="1">
      <c r="A51" s="72" t="str">
        <f>+'MAPA DE RIESGOS'!A43</f>
        <v>CA00915-P</v>
      </c>
      <c r="B51" s="47">
        <v>42048</v>
      </c>
      <c r="C51" s="48">
        <v>42067</v>
      </c>
      <c r="D51" s="49" t="str">
        <f>'MAPA DE RIESGOS'!B43</f>
        <v>GESTION DE BIENES TRANSFERIDOS</v>
      </c>
      <c r="E51" s="49" t="str">
        <f>'MAPA DE RIESGOS'!C43</f>
        <v>POSIBLE INCUMPLIMIENTO DE LA NORMATIVIDAD NTCGP 1000:2009 NUMERAL 4,2,4 (CONTROL DE REGISTROS) </v>
      </c>
      <c r="F51" s="49">
        <f>'MAPA DE RIESGOS'!D43</f>
        <v>3</v>
      </c>
      <c r="G51" s="49">
        <f>'MAPA DE RIESGOS'!E43</f>
        <v>3</v>
      </c>
      <c r="H51" s="49" t="s">
        <v>161</v>
      </c>
      <c r="I51" s="51">
        <v>42095</v>
      </c>
      <c r="J51" s="51">
        <v>42369</v>
      </c>
      <c r="K51" s="51" t="str">
        <f t="shared" si="2"/>
        <v>P</v>
      </c>
      <c r="L51" s="49" t="s">
        <v>177</v>
      </c>
      <c r="M51" s="50" t="s">
        <v>175</v>
      </c>
      <c r="N51" s="407">
        <v>0.95</v>
      </c>
      <c r="O51" s="409">
        <v>1</v>
      </c>
      <c r="P51" s="410">
        <v>0.95</v>
      </c>
      <c r="Q51" s="411" t="s">
        <v>505</v>
      </c>
      <c r="R51" s="235" t="s">
        <v>539</v>
      </c>
      <c r="S51" s="48" t="s">
        <v>532</v>
      </c>
      <c r="T51" s="48" t="s">
        <v>528</v>
      </c>
      <c r="U51" s="48">
        <v>43200</v>
      </c>
      <c r="V51" s="48" t="s">
        <v>529</v>
      </c>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row>
    <row r="52" spans="1:166" s="13" customFormat="1" ht="87" customHeight="1" thickBot="1" thickTop="1">
      <c r="A52" s="72" t="str">
        <f>+'MAPA DE RIESGOS'!A44</f>
        <v>CA01015-P</v>
      </c>
      <c r="B52" s="47">
        <v>42048</v>
      </c>
      <c r="C52" s="48">
        <v>42067</v>
      </c>
      <c r="D52" s="49" t="str">
        <f>'MAPA DE RIESGOS'!B44</f>
        <v>GESTION DE BIENES TRANSFERIDOS</v>
      </c>
      <c r="E52" s="49" t="str">
        <f>'MAPA DE RIESGOS'!C44</f>
        <v>POSIBLE INCUMPLIMIENTO DE LA NORMATIVIDAD NTCGP 1000: 2009 4,2,3 (CONTROL DE DOCUMENTOS) </v>
      </c>
      <c r="F52" s="49">
        <f>'MAPA DE RIESGOS'!D44</f>
        <v>3</v>
      </c>
      <c r="G52" s="49">
        <f>'MAPA DE RIESGOS'!E44</f>
        <v>3</v>
      </c>
      <c r="H52" s="49" t="s">
        <v>162</v>
      </c>
      <c r="I52" s="51">
        <v>42067</v>
      </c>
      <c r="J52" s="51">
        <v>42185</v>
      </c>
      <c r="K52" s="51" t="str">
        <f t="shared" si="2"/>
        <v>P</v>
      </c>
      <c r="L52" s="49" t="s">
        <v>177</v>
      </c>
      <c r="M52" s="50" t="s">
        <v>176</v>
      </c>
      <c r="N52" s="408">
        <v>0.69</v>
      </c>
      <c r="O52" s="408">
        <v>18</v>
      </c>
      <c r="P52" s="410">
        <v>0.69</v>
      </c>
      <c r="Q52" s="412" t="s">
        <v>506</v>
      </c>
      <c r="R52" s="236" t="s">
        <v>539</v>
      </c>
      <c r="S52" s="48" t="s">
        <v>532</v>
      </c>
      <c r="T52" s="48" t="s">
        <v>528</v>
      </c>
      <c r="U52" s="48">
        <v>43200</v>
      </c>
      <c r="V52" s="48" t="s">
        <v>529</v>
      </c>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row>
    <row r="53" spans="1:166" s="13" customFormat="1" ht="70.5" customHeight="1" thickBot="1" thickTop="1">
      <c r="A53" s="72" t="str">
        <f>+'MAPA DE RIESGOS'!A45</f>
        <v>CA01315-P</v>
      </c>
      <c r="B53" s="47">
        <v>42048</v>
      </c>
      <c r="C53" s="48">
        <v>42067</v>
      </c>
      <c r="D53" s="49" t="str">
        <f>'MAPA DE RIESGOS'!B45</f>
        <v>GESTION DE BIENES TRANSFERIDOS</v>
      </c>
      <c r="E53" s="49" t="str">
        <f>'MAPA DE RIESGOS'!C45</f>
        <v>QUE NO SE TOMEN LAS ACCIONES DE MEJORA EN EL CUMPLIMIENTO DEL OBJETIVO DEL PROCESO </v>
      </c>
      <c r="F53" s="49">
        <f>'MAPA DE RIESGOS'!D45</f>
        <v>3</v>
      </c>
      <c r="G53" s="49">
        <f>'MAPA DE RIESGOS'!E45</f>
        <v>2</v>
      </c>
      <c r="H53" s="49" t="s">
        <v>149</v>
      </c>
      <c r="I53" s="51">
        <v>42067</v>
      </c>
      <c r="J53" s="51">
        <v>42139</v>
      </c>
      <c r="K53" s="51" t="str">
        <f t="shared" si="2"/>
        <v>P</v>
      </c>
      <c r="L53" s="49" t="s">
        <v>177</v>
      </c>
      <c r="M53" s="50" t="s">
        <v>112</v>
      </c>
      <c r="N53" s="408">
        <v>0.1</v>
      </c>
      <c r="O53" s="408">
        <v>1</v>
      </c>
      <c r="P53" s="410">
        <v>0.1</v>
      </c>
      <c r="Q53" s="412" t="s">
        <v>507</v>
      </c>
      <c r="R53" s="235" t="s">
        <v>539</v>
      </c>
      <c r="S53" s="48" t="s">
        <v>532</v>
      </c>
      <c r="T53" s="48" t="s">
        <v>528</v>
      </c>
      <c r="U53" s="48">
        <v>43200</v>
      </c>
      <c r="V53" s="48" t="s">
        <v>529</v>
      </c>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row>
    <row r="54" spans="1:22" s="75" customFormat="1" ht="84" customHeight="1" thickBot="1" thickTop="1">
      <c r="A54" s="72" t="str">
        <f>+'MAPA DE RIESGOS'!A46</f>
        <v>CA01817-P</v>
      </c>
      <c r="B54" s="188">
        <v>42801</v>
      </c>
      <c r="C54" s="189">
        <v>42821</v>
      </c>
      <c r="D54" s="49" t="str">
        <f>'MAPA DE RIESGOS'!B46</f>
        <v>GESTION DE BIENES TRANSFERIDOS</v>
      </c>
      <c r="E54" s="49" t="str">
        <f>'MAPA DE RIESGOS'!C46</f>
        <v>QUE NO SE DE UN CORRECTO FUNCIONAMIENTO DEL SISTEMA DE GESTIÓN </v>
      </c>
      <c r="F54" s="49">
        <f>'MAPA DE RIESGOS'!D46</f>
        <v>3</v>
      </c>
      <c r="G54" s="49">
        <f>'MAPA DE RIESGOS'!E46</f>
        <v>3</v>
      </c>
      <c r="H54" s="49" t="s">
        <v>308</v>
      </c>
      <c r="I54" s="51">
        <v>42824</v>
      </c>
      <c r="J54" s="51">
        <v>43008</v>
      </c>
      <c r="K54" s="51" t="str">
        <f t="shared" si="2"/>
        <v>P</v>
      </c>
      <c r="L54" s="49" t="s">
        <v>177</v>
      </c>
      <c r="M54" s="50" t="s">
        <v>112</v>
      </c>
      <c r="N54" s="408">
        <v>0.69</v>
      </c>
      <c r="O54" s="408">
        <v>18</v>
      </c>
      <c r="P54" s="410">
        <v>0.69</v>
      </c>
      <c r="Q54" s="412" t="s">
        <v>506</v>
      </c>
      <c r="R54" s="236" t="s">
        <v>539</v>
      </c>
      <c r="S54" s="48" t="s">
        <v>532</v>
      </c>
      <c r="T54" s="48" t="s">
        <v>528</v>
      </c>
      <c r="U54" s="48">
        <v>43200</v>
      </c>
      <c r="V54" s="48" t="s">
        <v>529</v>
      </c>
    </row>
    <row r="55" spans="1:22" s="255" customFormat="1" ht="70.5" customHeight="1" thickBot="1" thickTop="1">
      <c r="A55" s="318" t="str">
        <f>+'MAPA DE RIESGOS'!A47</f>
        <v>CI02117-P</v>
      </c>
      <c r="B55" s="331">
        <v>42907</v>
      </c>
      <c r="C55" s="331">
        <v>42991</v>
      </c>
      <c r="D55" s="319" t="str">
        <f>'MAPA DE RIESGOS'!B47</f>
        <v>GESTION DE PRESTACIONES ECONOMICAS</v>
      </c>
      <c r="E55" s="319" t="str">
        <f>'MAPA DE RIESGOS'!C47</f>
        <v>QUE NO SE ESTABLEZCAN LOS RIESGOS INHERENTES AL PROCESO </v>
      </c>
      <c r="F55" s="319">
        <f>'MAPA DE RIESGOS'!D47</f>
        <v>3</v>
      </c>
      <c r="G55" s="319">
        <f>'MAPA DE RIESGOS'!E47</f>
        <v>2</v>
      </c>
      <c r="H55" s="319" t="s">
        <v>475</v>
      </c>
      <c r="I55" s="332">
        <v>43008</v>
      </c>
      <c r="J55" s="332">
        <v>42990</v>
      </c>
      <c r="K55" s="332" t="s">
        <v>476</v>
      </c>
      <c r="L55" s="332" t="s">
        <v>477</v>
      </c>
      <c r="M55" s="333" t="s">
        <v>146</v>
      </c>
      <c r="N55" s="389">
        <v>0.5</v>
      </c>
      <c r="O55" s="390">
        <v>1</v>
      </c>
      <c r="P55" s="391">
        <v>0.5</v>
      </c>
      <c r="Q55" s="388" t="s">
        <v>490</v>
      </c>
      <c r="R55" s="320" t="s">
        <v>547</v>
      </c>
      <c r="S55" s="321" t="s">
        <v>532</v>
      </c>
      <c r="T55" s="321" t="s">
        <v>528</v>
      </c>
      <c r="U55" s="321">
        <v>43200</v>
      </c>
      <c r="V55" s="321" t="s">
        <v>529</v>
      </c>
    </row>
    <row r="56" spans="1:166" s="110" customFormat="1" ht="157.5" customHeight="1" thickBot="1" thickTop="1">
      <c r="A56" s="339" t="str">
        <f>+'MAPA DE RIESGOS'!A48</f>
        <v>CI00717-P</v>
      </c>
      <c r="B56" s="344">
        <v>42815</v>
      </c>
      <c r="C56" s="344">
        <v>42843</v>
      </c>
      <c r="D56" s="343" t="str">
        <f>'MAPA DE RIESGOS'!B48</f>
        <v>ASISTENCIA JURIDICA </v>
      </c>
      <c r="E56" s="343" t="str">
        <f>'MAPA DE RIESGOS'!C48</f>
        <v>QUE NO SE PUEDA VERIFICAR LAS EVIDENCIAS EN LA AUDITORIA POR PARTE DE LA OFICINA DE  CONTROL INTRERNO Y CONLLEVE A UNA NO CONFORMIDAD DEL PROCESO ASISTENCIA JURIDICA </v>
      </c>
      <c r="F56" s="343">
        <f>'MAPA DE RIESGOS'!D48</f>
        <v>3</v>
      </c>
      <c r="G56" s="343">
        <f>'MAPA DE RIESGOS'!E48</f>
        <v>3</v>
      </c>
      <c r="H56" s="345" t="s">
        <v>478</v>
      </c>
      <c r="I56" s="354">
        <v>42843</v>
      </c>
      <c r="J56" s="354">
        <v>42916</v>
      </c>
      <c r="K56" s="352" t="s">
        <v>479</v>
      </c>
      <c r="L56" s="352" t="s">
        <v>319</v>
      </c>
      <c r="M56" s="353" t="s">
        <v>480</v>
      </c>
      <c r="N56" s="356">
        <v>39</v>
      </c>
      <c r="O56" s="356">
        <v>39</v>
      </c>
      <c r="P56" s="357">
        <v>1</v>
      </c>
      <c r="Q56" s="355" t="s">
        <v>484</v>
      </c>
      <c r="R56" s="340" t="s">
        <v>558</v>
      </c>
      <c r="S56" s="339" t="s">
        <v>532</v>
      </c>
      <c r="T56" s="339" t="s">
        <v>528</v>
      </c>
      <c r="U56" s="354">
        <v>43200</v>
      </c>
      <c r="V56" s="339" t="s">
        <v>529</v>
      </c>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c r="CP56" s="255"/>
      <c r="CQ56" s="255"/>
      <c r="CR56" s="255"/>
      <c r="CS56" s="255"/>
      <c r="CT56" s="255"/>
      <c r="CU56" s="255"/>
      <c r="CV56" s="255"/>
      <c r="CW56" s="255"/>
      <c r="CX56" s="255"/>
      <c r="CY56" s="255"/>
      <c r="CZ56" s="255"/>
      <c r="DA56" s="255"/>
      <c r="DB56" s="255"/>
      <c r="DC56" s="255"/>
      <c r="DD56" s="255"/>
      <c r="DE56" s="255"/>
      <c r="DF56" s="255"/>
      <c r="DG56" s="255"/>
      <c r="DH56" s="255"/>
      <c r="DI56" s="255"/>
      <c r="DJ56" s="255"/>
      <c r="DK56" s="255"/>
      <c r="DL56" s="255"/>
      <c r="DM56" s="255"/>
      <c r="DN56" s="255"/>
      <c r="DO56" s="255"/>
      <c r="DP56" s="255"/>
      <c r="DQ56" s="255"/>
      <c r="DR56" s="255"/>
      <c r="DS56" s="255"/>
      <c r="DT56" s="255"/>
      <c r="DU56" s="255"/>
      <c r="DV56" s="255"/>
      <c r="DW56" s="255"/>
      <c r="DX56" s="255"/>
      <c r="DY56" s="255"/>
      <c r="DZ56" s="255"/>
      <c r="EA56" s="255"/>
      <c r="EB56" s="255"/>
      <c r="EC56" s="255"/>
      <c r="ED56" s="255"/>
      <c r="EE56" s="255"/>
      <c r="EF56" s="255"/>
      <c r="EG56" s="255"/>
      <c r="EH56" s="255"/>
      <c r="EI56" s="255"/>
      <c r="EJ56" s="255"/>
      <c r="EK56" s="255"/>
      <c r="EL56" s="255"/>
      <c r="EM56" s="255"/>
      <c r="EN56" s="255"/>
      <c r="EO56" s="255"/>
      <c r="EP56" s="255"/>
      <c r="EQ56" s="255"/>
      <c r="ER56" s="255"/>
      <c r="ES56" s="255"/>
      <c r="ET56" s="255"/>
      <c r="EU56" s="255"/>
      <c r="EV56" s="255"/>
      <c r="EW56" s="255"/>
      <c r="EX56" s="255"/>
      <c r="EY56" s="255"/>
      <c r="EZ56" s="255"/>
      <c r="FA56" s="255"/>
      <c r="FB56" s="255"/>
      <c r="FC56" s="255"/>
      <c r="FD56" s="255"/>
      <c r="FE56" s="255"/>
      <c r="FF56" s="255"/>
      <c r="FG56" s="255"/>
      <c r="FH56" s="255"/>
      <c r="FI56" s="255"/>
      <c r="FJ56" s="255"/>
    </row>
    <row r="57" spans="1:166" s="110" customFormat="1" ht="93.75" customHeight="1" thickBot="1" thickTop="1">
      <c r="A57" s="291" t="str">
        <f>+'MAPA DE RIESGOS'!A49</f>
        <v>CA1217-P</v>
      </c>
      <c r="B57" s="301">
        <v>43033</v>
      </c>
      <c r="C57" s="301">
        <v>43081</v>
      </c>
      <c r="D57" s="291" t="str">
        <f>+'MAPA DE RIESGOS'!B49</f>
        <v>SEGUIMIENTO Y EVALUACION INDEPENDIENTE </v>
      </c>
      <c r="E57" s="291" t="str">
        <f>+'MAPA DE RIESGOS'!C49</f>
        <v>NO CUMPLIMIENTO DEL QUE HACER DEL PROCESO Y OFICINA DE CONTROL INTERNO  </v>
      </c>
      <c r="F57" s="291">
        <f>+'MAPA DE RIESGOS'!D49</f>
        <v>4</v>
      </c>
      <c r="G57" s="291">
        <f>+'MAPA DE RIESGOS'!E49</f>
        <v>4</v>
      </c>
      <c r="H57" s="291" t="s">
        <v>444</v>
      </c>
      <c r="I57" s="301">
        <v>43101</v>
      </c>
      <c r="J57" s="301">
        <v>43189</v>
      </c>
      <c r="K57" s="287"/>
      <c r="L57" s="287" t="s">
        <v>445</v>
      </c>
      <c r="M57" s="291" t="s">
        <v>303</v>
      </c>
      <c r="N57" s="429">
        <v>0.5</v>
      </c>
      <c r="O57" s="429">
        <v>1</v>
      </c>
      <c r="P57" s="431">
        <v>0.4</v>
      </c>
      <c r="Q57" s="430" t="s">
        <v>520</v>
      </c>
      <c r="R57" s="430" t="s">
        <v>559</v>
      </c>
      <c r="S57" s="429" t="s">
        <v>532</v>
      </c>
      <c r="T57" s="429" t="s">
        <v>528</v>
      </c>
      <c r="U57" s="301">
        <v>43200</v>
      </c>
      <c r="V57" s="429" t="s">
        <v>560</v>
      </c>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c r="CP57" s="255"/>
      <c r="CQ57" s="255"/>
      <c r="CR57" s="255"/>
      <c r="CS57" s="255"/>
      <c r="CT57" s="255"/>
      <c r="CU57" s="255"/>
      <c r="CV57" s="255"/>
      <c r="CW57" s="255"/>
      <c r="CX57" s="255"/>
      <c r="CY57" s="255"/>
      <c r="CZ57" s="255"/>
      <c r="DA57" s="255"/>
      <c r="DB57" s="255"/>
      <c r="DC57" s="255"/>
      <c r="DD57" s="255"/>
      <c r="DE57" s="255"/>
      <c r="DF57" s="255"/>
      <c r="DG57" s="255"/>
      <c r="DH57" s="255"/>
      <c r="DI57" s="255"/>
      <c r="DJ57" s="255"/>
      <c r="DK57" s="255"/>
      <c r="DL57" s="255"/>
      <c r="DM57" s="255"/>
      <c r="DN57" s="255"/>
      <c r="DO57" s="255"/>
      <c r="DP57" s="255"/>
      <c r="DQ57" s="255"/>
      <c r="DR57" s="255"/>
      <c r="DS57" s="255"/>
      <c r="DT57" s="255"/>
      <c r="DU57" s="255"/>
      <c r="DV57" s="255"/>
      <c r="DW57" s="255"/>
      <c r="DX57" s="255"/>
      <c r="DY57" s="255"/>
      <c r="DZ57" s="255"/>
      <c r="EA57" s="255"/>
      <c r="EB57" s="255"/>
      <c r="EC57" s="255"/>
      <c r="ED57" s="255"/>
      <c r="EE57" s="255"/>
      <c r="EF57" s="255"/>
      <c r="EG57" s="255"/>
      <c r="EH57" s="255"/>
      <c r="EI57" s="255"/>
      <c r="EJ57" s="255"/>
      <c r="EK57" s="255"/>
      <c r="EL57" s="255"/>
      <c r="EM57" s="255"/>
      <c r="EN57" s="255"/>
      <c r="EO57" s="255"/>
      <c r="EP57" s="255"/>
      <c r="EQ57" s="255"/>
      <c r="ER57" s="255"/>
      <c r="ES57" s="255"/>
      <c r="ET57" s="255"/>
      <c r="EU57" s="255"/>
      <c r="EV57" s="255"/>
      <c r="EW57" s="255"/>
      <c r="EX57" s="255"/>
      <c r="EY57" s="255"/>
      <c r="EZ57" s="255"/>
      <c r="FA57" s="255"/>
      <c r="FB57" s="255"/>
      <c r="FC57" s="255"/>
      <c r="FD57" s="255"/>
      <c r="FE57" s="255"/>
      <c r="FF57" s="255"/>
      <c r="FG57" s="255"/>
      <c r="FH57" s="255"/>
      <c r="FI57" s="255"/>
      <c r="FJ57" s="255"/>
    </row>
    <row r="58" spans="1:166" s="110" customFormat="1" ht="88.5" customHeight="1" thickBot="1" thickTop="1">
      <c r="A58" s="291" t="str">
        <f>+'MAPA DE RIESGOS'!A50</f>
        <v>CA1417-P</v>
      </c>
      <c r="B58" s="301">
        <v>43033</v>
      </c>
      <c r="C58" s="301">
        <v>43081</v>
      </c>
      <c r="D58" s="291" t="str">
        <f>+'MAPA DE RIESGOS'!B50</f>
        <v>SEGUIMIENTO Y EVALUACION INDEPENDIENTE </v>
      </c>
      <c r="E58" s="291" t="str">
        <f>+'MAPA DE RIESGOS'!C50</f>
        <v>INCUMPLIMIENTO A LA NORMAS DE GESTIÓN DOCUMENTAL  </v>
      </c>
      <c r="F58" s="291">
        <f>+'MAPA DE RIESGOS'!D50</f>
        <v>3</v>
      </c>
      <c r="G58" s="291">
        <f>+'MAPA DE RIESGOS'!E50</f>
        <v>3</v>
      </c>
      <c r="H58" s="291" t="s">
        <v>450</v>
      </c>
      <c r="I58" s="301">
        <v>43101</v>
      </c>
      <c r="J58" s="301">
        <v>43189</v>
      </c>
      <c r="K58" s="287"/>
      <c r="L58" s="287" t="s">
        <v>445</v>
      </c>
      <c r="M58" s="291" t="s">
        <v>451</v>
      </c>
      <c r="N58" s="429">
        <v>0.5</v>
      </c>
      <c r="O58" s="429">
        <v>1</v>
      </c>
      <c r="P58" s="431">
        <v>0.5</v>
      </c>
      <c r="Q58" s="430" t="s">
        <v>521</v>
      </c>
      <c r="R58" s="334" t="s">
        <v>521</v>
      </c>
      <c r="S58" s="429" t="s">
        <v>532</v>
      </c>
      <c r="T58" s="429" t="s">
        <v>528</v>
      </c>
      <c r="U58" s="301">
        <v>43200</v>
      </c>
      <c r="V58" s="429" t="s">
        <v>560</v>
      </c>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c r="CP58" s="255"/>
      <c r="CQ58" s="255"/>
      <c r="CR58" s="255"/>
      <c r="CS58" s="255"/>
      <c r="CT58" s="255"/>
      <c r="CU58" s="255"/>
      <c r="CV58" s="255"/>
      <c r="CW58" s="255"/>
      <c r="CX58" s="255"/>
      <c r="CY58" s="255"/>
      <c r="CZ58" s="255"/>
      <c r="DA58" s="255"/>
      <c r="DB58" s="255"/>
      <c r="DC58" s="255"/>
      <c r="DD58" s="255"/>
      <c r="DE58" s="255"/>
      <c r="DF58" s="255"/>
      <c r="DG58" s="255"/>
      <c r="DH58" s="255"/>
      <c r="DI58" s="255"/>
      <c r="DJ58" s="255"/>
      <c r="DK58" s="255"/>
      <c r="DL58" s="255"/>
      <c r="DM58" s="255"/>
      <c r="DN58" s="255"/>
      <c r="DO58" s="255"/>
      <c r="DP58" s="255"/>
      <c r="DQ58" s="255"/>
      <c r="DR58" s="255"/>
      <c r="DS58" s="255"/>
      <c r="DT58" s="255"/>
      <c r="DU58" s="255"/>
      <c r="DV58" s="255"/>
      <c r="DW58" s="255"/>
      <c r="DX58" s="255"/>
      <c r="DY58" s="255"/>
      <c r="DZ58" s="255"/>
      <c r="EA58" s="255"/>
      <c r="EB58" s="255"/>
      <c r="EC58" s="255"/>
      <c r="ED58" s="255"/>
      <c r="EE58" s="255"/>
      <c r="EF58" s="255"/>
      <c r="EG58" s="255"/>
      <c r="EH58" s="255"/>
      <c r="EI58" s="255"/>
      <c r="EJ58" s="255"/>
      <c r="EK58" s="255"/>
      <c r="EL58" s="255"/>
      <c r="EM58" s="255"/>
      <c r="EN58" s="255"/>
      <c r="EO58" s="255"/>
      <c r="EP58" s="255"/>
      <c r="EQ58" s="255"/>
      <c r="ER58" s="255"/>
      <c r="ES58" s="255"/>
      <c r="ET58" s="255"/>
      <c r="EU58" s="255"/>
      <c r="EV58" s="255"/>
      <c r="EW58" s="255"/>
      <c r="EX58" s="255"/>
      <c r="EY58" s="255"/>
      <c r="EZ58" s="255"/>
      <c r="FA58" s="255"/>
      <c r="FB58" s="255"/>
      <c r="FC58" s="255"/>
      <c r="FD58" s="255"/>
      <c r="FE58" s="255"/>
      <c r="FF58" s="255"/>
      <c r="FG58" s="255"/>
      <c r="FH58" s="255"/>
      <c r="FI58" s="255"/>
      <c r="FJ58" s="255"/>
    </row>
    <row r="59" spans="1:166" s="110" customFormat="1" ht="84.75" customHeight="1" thickBot="1" thickTop="1">
      <c r="A59" s="291" t="str">
        <f>+'MAPA DE RIESGOS'!A51</f>
        <v>CA1517-P</v>
      </c>
      <c r="B59" s="301">
        <v>43033</v>
      </c>
      <c r="C59" s="301">
        <v>43081</v>
      </c>
      <c r="D59" s="291" t="str">
        <f>+'MAPA DE RIESGOS'!B51</f>
        <v>SEGUIMIENTO Y EVALUACION INDEPENDIENTE </v>
      </c>
      <c r="E59" s="291" t="str">
        <f>+'MAPA DE RIESGOS'!C51</f>
        <v>INCUMPLIMIENTO A LA NORMAS DE GESTIÓN DOCUMENTAL  </v>
      </c>
      <c r="F59" s="291">
        <f>+'MAPA DE RIESGOS'!D51</f>
        <v>3</v>
      </c>
      <c r="G59" s="291">
        <f>+'MAPA DE RIESGOS'!E51</f>
        <v>3</v>
      </c>
      <c r="H59" s="291" t="s">
        <v>450</v>
      </c>
      <c r="I59" s="301">
        <v>43101</v>
      </c>
      <c r="J59" s="301">
        <v>43189</v>
      </c>
      <c r="K59" s="287"/>
      <c r="L59" s="287" t="s">
        <v>445</v>
      </c>
      <c r="M59" s="291" t="s">
        <v>451</v>
      </c>
      <c r="N59" s="429">
        <v>0.5</v>
      </c>
      <c r="O59" s="429">
        <v>1</v>
      </c>
      <c r="P59" s="431">
        <v>0.5</v>
      </c>
      <c r="Q59" s="430" t="s">
        <v>521</v>
      </c>
      <c r="R59" s="430" t="s">
        <v>521</v>
      </c>
      <c r="S59" s="429" t="s">
        <v>532</v>
      </c>
      <c r="T59" s="429" t="s">
        <v>528</v>
      </c>
      <c r="U59" s="301">
        <v>43200</v>
      </c>
      <c r="V59" s="429" t="s">
        <v>560</v>
      </c>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c r="DQ59" s="255"/>
      <c r="DR59" s="255"/>
      <c r="DS59" s="255"/>
      <c r="DT59" s="255"/>
      <c r="DU59" s="255"/>
      <c r="DV59" s="255"/>
      <c r="DW59" s="255"/>
      <c r="DX59" s="255"/>
      <c r="DY59" s="255"/>
      <c r="DZ59" s="255"/>
      <c r="EA59" s="255"/>
      <c r="EB59" s="255"/>
      <c r="EC59" s="255"/>
      <c r="ED59" s="255"/>
      <c r="EE59" s="255"/>
      <c r="EF59" s="255"/>
      <c r="EG59" s="255"/>
      <c r="EH59" s="255"/>
      <c r="EI59" s="255"/>
      <c r="EJ59" s="255"/>
      <c r="EK59" s="255"/>
      <c r="EL59" s="255"/>
      <c r="EM59" s="255"/>
      <c r="EN59" s="255"/>
      <c r="EO59" s="255"/>
      <c r="EP59" s="255"/>
      <c r="EQ59" s="255"/>
      <c r="ER59" s="255"/>
      <c r="ES59" s="255"/>
      <c r="ET59" s="255"/>
      <c r="EU59" s="255"/>
      <c r="EV59" s="255"/>
      <c r="EW59" s="255"/>
      <c r="EX59" s="255"/>
      <c r="EY59" s="255"/>
      <c r="EZ59" s="255"/>
      <c r="FA59" s="255"/>
      <c r="FB59" s="255"/>
      <c r="FC59" s="255"/>
      <c r="FD59" s="255"/>
      <c r="FE59" s="255"/>
      <c r="FF59" s="255"/>
      <c r="FG59" s="255"/>
      <c r="FH59" s="255"/>
      <c r="FI59" s="255"/>
      <c r="FJ59" s="255"/>
    </row>
    <row r="60" spans="1:166" s="110" customFormat="1" ht="87" customHeight="1" thickBot="1" thickTop="1">
      <c r="A60" s="291" t="str">
        <f>+'MAPA DE RIESGOS'!A52</f>
        <v>CA1617-P</v>
      </c>
      <c r="B60" s="301">
        <v>43033</v>
      </c>
      <c r="C60" s="301">
        <v>43081</v>
      </c>
      <c r="D60" s="291" t="str">
        <f>+'MAPA DE RIESGOS'!B52</f>
        <v>SEGUIMIENTO Y EVALUACION INDEPENDIENTE </v>
      </c>
      <c r="E60" s="291" t="str">
        <f>+'MAPA DE RIESGOS'!C52</f>
        <v>INCUMPLIMIENTO A LA NORMA  NTCGP:1000-2009 e ISO -9001-2008.</v>
      </c>
      <c r="F60" s="291">
        <f>+'MAPA DE RIESGOS'!D52</f>
        <v>3</v>
      </c>
      <c r="G60" s="291">
        <f>+'MAPA DE RIESGOS'!E52</f>
        <v>3</v>
      </c>
      <c r="H60" s="291" t="s">
        <v>455</v>
      </c>
      <c r="I60" s="301">
        <v>43101</v>
      </c>
      <c r="J60" s="301">
        <v>43189</v>
      </c>
      <c r="K60" s="287"/>
      <c r="L60" s="287" t="s">
        <v>445</v>
      </c>
      <c r="M60" s="291" t="s">
        <v>456</v>
      </c>
      <c r="N60" s="429">
        <v>0.5</v>
      </c>
      <c r="O60" s="429">
        <v>1</v>
      </c>
      <c r="P60" s="431">
        <v>0.5</v>
      </c>
      <c r="Q60" s="430" t="s">
        <v>522</v>
      </c>
      <c r="R60" s="334" t="s">
        <v>522</v>
      </c>
      <c r="S60" s="429" t="s">
        <v>532</v>
      </c>
      <c r="T60" s="429" t="s">
        <v>528</v>
      </c>
      <c r="U60" s="301">
        <v>43200</v>
      </c>
      <c r="V60" s="429" t="s">
        <v>560</v>
      </c>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c r="CV60" s="255"/>
      <c r="CW60" s="255"/>
      <c r="CX60" s="255"/>
      <c r="CY60" s="255"/>
      <c r="CZ60" s="255"/>
      <c r="DA60" s="255"/>
      <c r="DB60" s="255"/>
      <c r="DC60" s="255"/>
      <c r="DD60" s="255"/>
      <c r="DE60" s="255"/>
      <c r="DF60" s="255"/>
      <c r="DG60" s="255"/>
      <c r="DH60" s="255"/>
      <c r="DI60" s="255"/>
      <c r="DJ60" s="255"/>
      <c r="DK60" s="255"/>
      <c r="DL60" s="255"/>
      <c r="DM60" s="255"/>
      <c r="DN60" s="255"/>
      <c r="DO60" s="255"/>
      <c r="DP60" s="255"/>
      <c r="DQ60" s="255"/>
      <c r="DR60" s="255"/>
      <c r="DS60" s="255"/>
      <c r="DT60" s="255"/>
      <c r="DU60" s="255"/>
      <c r="DV60" s="255"/>
      <c r="DW60" s="255"/>
      <c r="DX60" s="255"/>
      <c r="DY60" s="255"/>
      <c r="DZ60" s="255"/>
      <c r="EA60" s="255"/>
      <c r="EB60" s="255"/>
      <c r="EC60" s="255"/>
      <c r="ED60" s="255"/>
      <c r="EE60" s="255"/>
      <c r="EF60" s="255"/>
      <c r="EG60" s="255"/>
      <c r="EH60" s="255"/>
      <c r="EI60" s="255"/>
      <c r="EJ60" s="255"/>
      <c r="EK60" s="255"/>
      <c r="EL60" s="255"/>
      <c r="EM60" s="255"/>
      <c r="EN60" s="255"/>
      <c r="EO60" s="255"/>
      <c r="EP60" s="255"/>
      <c r="EQ60" s="255"/>
      <c r="ER60" s="255"/>
      <c r="ES60" s="255"/>
      <c r="ET60" s="255"/>
      <c r="EU60" s="255"/>
      <c r="EV60" s="255"/>
      <c r="EW60" s="255"/>
      <c r="EX60" s="255"/>
      <c r="EY60" s="255"/>
      <c r="EZ60" s="255"/>
      <c r="FA60" s="255"/>
      <c r="FB60" s="255"/>
      <c r="FC60" s="255"/>
      <c r="FD60" s="255"/>
      <c r="FE60" s="255"/>
      <c r="FF60" s="255"/>
      <c r="FG60" s="255"/>
      <c r="FH60" s="255"/>
      <c r="FI60" s="255"/>
      <c r="FJ60" s="255"/>
    </row>
    <row r="61" spans="1:166" s="110" customFormat="1" ht="93.75" customHeight="1" thickBot="1" thickTop="1">
      <c r="A61" s="291" t="str">
        <f>+'MAPA DE RIESGOS'!A53</f>
        <v>CA1717-P</v>
      </c>
      <c r="B61" s="301">
        <v>43033</v>
      </c>
      <c r="C61" s="301">
        <v>43081</v>
      </c>
      <c r="D61" s="291" t="str">
        <f>+'MAPA DE RIESGOS'!B53</f>
        <v>SEGUIMIENTO Y EVALUACION INDEPENDIENTE </v>
      </c>
      <c r="E61" s="291" t="str">
        <f>+'MAPA DE RIESGOS'!C53</f>
        <v>NO MEDIR LAS ACTIVIDADES DE EFICIENCIA Y EFICACIA DE DESARROLLO DEL PROCESO </v>
      </c>
      <c r="F61" s="291">
        <v>3</v>
      </c>
      <c r="G61" s="291">
        <v>3</v>
      </c>
      <c r="H61" s="291" t="s">
        <v>463</v>
      </c>
      <c r="I61" s="301">
        <v>43101</v>
      </c>
      <c r="J61" s="301">
        <v>43189</v>
      </c>
      <c r="K61" s="287"/>
      <c r="L61" s="287" t="s">
        <v>445</v>
      </c>
      <c r="M61" s="291" t="s">
        <v>462</v>
      </c>
      <c r="N61" s="429">
        <v>0.5</v>
      </c>
      <c r="O61" s="429">
        <v>1</v>
      </c>
      <c r="P61" s="431">
        <v>0.5</v>
      </c>
      <c r="Q61" s="430" t="s">
        <v>523</v>
      </c>
      <c r="R61" s="334" t="s">
        <v>523</v>
      </c>
      <c r="S61" s="429" t="s">
        <v>532</v>
      </c>
      <c r="T61" s="429" t="s">
        <v>528</v>
      </c>
      <c r="U61" s="301">
        <v>43200</v>
      </c>
      <c r="V61" s="429" t="s">
        <v>560</v>
      </c>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c r="DQ61" s="255"/>
      <c r="DR61" s="255"/>
      <c r="DS61" s="255"/>
      <c r="DT61" s="255"/>
      <c r="DU61" s="255"/>
      <c r="DV61" s="255"/>
      <c r="DW61" s="255"/>
      <c r="DX61" s="255"/>
      <c r="DY61" s="255"/>
      <c r="DZ61" s="255"/>
      <c r="EA61" s="255"/>
      <c r="EB61" s="255"/>
      <c r="EC61" s="255"/>
      <c r="ED61" s="255"/>
      <c r="EE61" s="255"/>
      <c r="EF61" s="255"/>
      <c r="EG61" s="255"/>
      <c r="EH61" s="255"/>
      <c r="EI61" s="255"/>
      <c r="EJ61" s="255"/>
      <c r="EK61" s="255"/>
      <c r="EL61" s="255"/>
      <c r="EM61" s="255"/>
      <c r="EN61" s="255"/>
      <c r="EO61" s="255"/>
      <c r="EP61" s="255"/>
      <c r="EQ61" s="255"/>
      <c r="ER61" s="255"/>
      <c r="ES61" s="255"/>
      <c r="ET61" s="255"/>
      <c r="EU61" s="255"/>
      <c r="EV61" s="255"/>
      <c r="EW61" s="255"/>
      <c r="EX61" s="255"/>
      <c r="EY61" s="255"/>
      <c r="EZ61" s="255"/>
      <c r="FA61" s="255"/>
      <c r="FB61" s="255"/>
      <c r="FC61" s="255"/>
      <c r="FD61" s="255"/>
      <c r="FE61" s="255"/>
      <c r="FF61" s="255"/>
      <c r="FG61" s="255"/>
      <c r="FH61" s="255"/>
      <c r="FI61" s="255"/>
      <c r="FJ61" s="255"/>
    </row>
    <row r="62" ht="13.5" thickTop="1"/>
  </sheetData>
  <sheetProtection/>
  <protectedRanges>
    <protectedRange password="EFB0" sqref="N53:Q55" name="Rango1_32_1_2_1_1_1"/>
    <protectedRange password="EFB0" sqref="R9:R10" name="Rango1_7_12_1_1_1"/>
    <protectedRange password="EFB0" sqref="R13 R15" name="Rango1_7_12_2_1_1"/>
    <protectedRange password="EFB0" sqref="R36" name="Rango1_8_1_3_1_1_1"/>
    <protectedRange password="EFB0" sqref="Q36:Q37" name="Rango1_8_1_3_1_1_2"/>
  </protectedRanges>
  <mergeCells count="58">
    <mergeCell ref="T9:T10"/>
    <mergeCell ref="U9:U10"/>
    <mergeCell ref="V9:V10"/>
    <mergeCell ref="A23:A26"/>
    <mergeCell ref="B23:B26"/>
    <mergeCell ref="F23:F26"/>
    <mergeCell ref="C23:C26"/>
    <mergeCell ref="E23:E26"/>
    <mergeCell ref="D23:D26"/>
    <mergeCell ref="A9:A10"/>
    <mergeCell ref="H7:H8"/>
    <mergeCell ref="E7:E8"/>
    <mergeCell ref="F7:G7"/>
    <mergeCell ref="E9:E10"/>
    <mergeCell ref="A39:A40"/>
    <mergeCell ref="B39:B40"/>
    <mergeCell ref="C39:C40"/>
    <mergeCell ref="D39:D40"/>
    <mergeCell ref="E39:E40"/>
    <mergeCell ref="C9:C10"/>
    <mergeCell ref="Q9:Q10"/>
    <mergeCell ref="R9:R10"/>
    <mergeCell ref="S9:S10"/>
    <mergeCell ref="B9:B10"/>
    <mergeCell ref="F9:F10"/>
    <mergeCell ref="D3:T4"/>
    <mergeCell ref="A5:C5"/>
    <mergeCell ref="D5:L5"/>
    <mergeCell ref="M5:T5"/>
    <mergeCell ref="M7:M8"/>
    <mergeCell ref="R7:R8"/>
    <mergeCell ref="P7:P8"/>
    <mergeCell ref="U5:V5"/>
    <mergeCell ref="A7:A8"/>
    <mergeCell ref="B7:B8"/>
    <mergeCell ref="C7:C8"/>
    <mergeCell ref="D7:D8"/>
    <mergeCell ref="I7:I8"/>
    <mergeCell ref="L7:L8"/>
    <mergeCell ref="N7:N8"/>
    <mergeCell ref="D9:D10"/>
    <mergeCell ref="G23:G26"/>
    <mergeCell ref="U1:V4"/>
    <mergeCell ref="J7:J8"/>
    <mergeCell ref="Q7:Q8"/>
    <mergeCell ref="A1:C4"/>
    <mergeCell ref="D1:T2"/>
    <mergeCell ref="V7:V8"/>
    <mergeCell ref="O7:O8"/>
    <mergeCell ref="U7:U8"/>
    <mergeCell ref="G39:G40"/>
    <mergeCell ref="O9:O10"/>
    <mergeCell ref="P9:P10"/>
    <mergeCell ref="F39:F40"/>
    <mergeCell ref="N9:N10"/>
    <mergeCell ref="G9:G10"/>
    <mergeCell ref="L9:L10"/>
    <mergeCell ref="M9:M1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2018-05-02T15:13:32Z</dcterms:modified>
  <cp:category/>
  <cp:version/>
  <cp:contentType/>
  <cp:contentStatus/>
</cp:coreProperties>
</file>